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RocioPetruzzi\Desktop\"/>
    </mc:Choice>
  </mc:AlternateContent>
  <xr:revisionPtr revIDLastSave="0" documentId="13_ncr:1_{E594978E-7B96-42B6-A1AB-E7FA632C28C1}" xr6:coauthVersionLast="47" xr6:coauthVersionMax="47" xr10:uidLastSave="{00000000-0000-0000-0000-000000000000}"/>
  <bookViews>
    <workbookView xWindow="28680" yWindow="-9780" windowWidth="29040" windowHeight="15720" tabRatio="876" firstSheet="7" activeTab="7" xr2:uid="{00000000-000D-0000-FFFF-FFFF00000000}"/>
  </bookViews>
  <sheets>
    <sheet name="Instructions" sheetId="30" r:id="rId1"/>
    <sheet name="BE-WP Tmpl" sheetId="4" state="hidden" r:id="rId2"/>
    <sheet name="Budget for proposal" sheetId="431" state="hidden" r:id="rId3"/>
    <sheet name="Budget for proposal tmpl" sheetId="432" state="hidden" r:id="rId4"/>
    <sheet name="Proposal BudgetIA Tmpl" sheetId="48" state="hidden" r:id="rId5"/>
    <sheet name="Proposal Budget (RIA-CSA)" sheetId="390" state="hidden" r:id="rId6"/>
    <sheet name="Proposal Budget (IA)" sheetId="107" state="hidden" r:id="rId7"/>
    <sheet name="DELs value" sheetId="435" r:id="rId8"/>
    <sheet name="Summary per WP tmpl" sheetId="37" state="hidden" r:id="rId9"/>
    <sheet name="Project Leader_" sheetId="442" r:id="rId10"/>
    <sheet name="Partner2" sheetId="438" r:id="rId11"/>
    <sheet name="Partner3" sheetId="437" r:id="rId12"/>
    <sheet name="Partner4" sheetId="436" r:id="rId13"/>
    <sheet name="BE Template" sheetId="62" state="hidden" r:id="rId14"/>
    <sheet name="Partner5" sheetId="440" r:id="rId15"/>
    <sheet name="Total Value of the project" sheetId="441" r:id="rId16"/>
    <sheet name="Project Leader" sheetId="439" state="hidden" r:id="rId17"/>
    <sheet name="BE-WP person months tmpl" sheetId="51" state="hidden" r:id="rId18"/>
    <sheet name="CountryList" sheetId="426" state="hidden" r:id="rId19"/>
  </sheets>
  <definedNames>
    <definedName name="BES" localSheetId="2">#REF!</definedName>
    <definedName name="BES" localSheetId="3">#REF!</definedName>
    <definedName name="BES">#REF!</definedName>
    <definedName name="equipment">#REF!</definedName>
    <definedName name="_xlnm.Print_Area" localSheetId="13">'BE Template'!$A$1:$I$531</definedName>
    <definedName name="TPS" localSheetId="2">#REF!</definedName>
    <definedName name="TPS" localSheetId="3">#REF!</definedName>
    <definedName name="TPS">#REF!</definedName>
    <definedName name="WP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41" l="1"/>
  <c r="C6" i="441"/>
  <c r="C5" i="441"/>
  <c r="C4" i="441"/>
  <c r="C3" i="441"/>
  <c r="C9" i="436"/>
  <c r="C8" i="436"/>
  <c r="C9" i="437"/>
  <c r="C8" i="437"/>
  <c r="C9" i="438"/>
  <c r="C8" i="438"/>
  <c r="C9" i="442"/>
  <c r="C8" i="442"/>
  <c r="C9" i="440"/>
  <c r="C8" i="440"/>
  <c r="D4" i="435"/>
  <c r="C15" i="435"/>
  <c r="J4" i="435" s="1"/>
  <c r="C14" i="435"/>
  <c r="H6" i="435" s="1"/>
  <c r="C12" i="435"/>
  <c r="C13" i="435"/>
  <c r="F6" i="435" s="1"/>
  <c r="C15" i="441"/>
  <c r="F12" i="439"/>
  <c r="F4" i="439"/>
  <c r="F5" i="439"/>
  <c r="F6" i="439"/>
  <c r="F7" i="439"/>
  <c r="F8" i="439"/>
  <c r="F9" i="439"/>
  <c r="F3" i="439"/>
  <c r="D7" i="439"/>
  <c r="E7" i="439"/>
  <c r="D8" i="439"/>
  <c r="E8" i="439"/>
  <c r="D9" i="439"/>
  <c r="D12" i="439" s="1"/>
  <c r="E9" i="439"/>
  <c r="E12" i="439" s="1"/>
  <c r="D11" i="439"/>
  <c r="F11" i="439" s="1"/>
  <c r="F14" i="439" s="1"/>
  <c r="E11" i="439"/>
  <c r="E14" i="439" s="1"/>
  <c r="F5" i="435"/>
  <c r="F4" i="435"/>
  <c r="C8" i="439"/>
  <c r="C7" i="439"/>
  <c r="E9" i="435"/>
  <c r="G9" i="435"/>
  <c r="I9" i="435"/>
  <c r="C9" i="435"/>
  <c r="C10" i="436" l="1"/>
  <c r="C13" i="436" s="1"/>
  <c r="C10" i="438"/>
  <c r="C13" i="438" s="1"/>
  <c r="C10" i="442"/>
  <c r="C13" i="442" s="1"/>
  <c r="C10" i="437"/>
  <c r="C13" i="437" s="1"/>
  <c r="C9" i="441"/>
  <c r="C8" i="441"/>
  <c r="C10" i="440"/>
  <c r="D14" i="439"/>
  <c r="F8" i="435"/>
  <c r="F7" i="435"/>
  <c r="J5" i="435"/>
  <c r="J8" i="435"/>
  <c r="J7" i="435"/>
  <c r="J6" i="435"/>
  <c r="H4" i="435"/>
  <c r="H8" i="435"/>
  <c r="H5" i="435"/>
  <c r="H7" i="435"/>
  <c r="C9" i="439"/>
  <c r="C12" i="439"/>
  <c r="D5" i="431"/>
  <c r="C10" i="441" l="1"/>
  <c r="F9" i="435"/>
  <c r="H9" i="435"/>
  <c r="J9" i="435"/>
  <c r="C13" i="440"/>
  <c r="C13" i="441" s="1"/>
  <c r="C14" i="439"/>
  <c r="C16" i="62"/>
  <c r="D5" i="432" l="1"/>
  <c r="G77" i="62" l="1"/>
  <c r="E77" i="62"/>
  <c r="F77" i="62" s="1"/>
  <c r="D77" i="62"/>
  <c r="I77" i="62" s="1"/>
  <c r="B77" i="62"/>
  <c r="C77" i="62" s="1"/>
  <c r="G76" i="62"/>
  <c r="E76" i="62"/>
  <c r="F76" i="62" s="1"/>
  <c r="D76" i="62"/>
  <c r="B76" i="62"/>
  <c r="C76" i="62" s="1"/>
  <c r="G75" i="62"/>
  <c r="E75" i="62"/>
  <c r="F75" i="62" s="1"/>
  <c r="D75" i="62"/>
  <c r="B75" i="62"/>
  <c r="C75" i="62" s="1"/>
  <c r="G74" i="62"/>
  <c r="E74" i="62"/>
  <c r="F74" i="62" s="1"/>
  <c r="D74" i="62"/>
  <c r="B74" i="62"/>
  <c r="C74" i="62" s="1"/>
  <c r="G36" i="62"/>
  <c r="D36" i="62"/>
  <c r="G35" i="62"/>
  <c r="D35" i="62"/>
  <c r="G34" i="62"/>
  <c r="D34" i="62"/>
  <c r="G33" i="62"/>
  <c r="D33" i="62"/>
  <c r="G77" i="37"/>
  <c r="E77" i="37"/>
  <c r="D77" i="37"/>
  <c r="B77" i="37"/>
  <c r="G76" i="37"/>
  <c r="E76" i="37"/>
  <c r="D76" i="37"/>
  <c r="B76" i="37"/>
  <c r="G75" i="37"/>
  <c r="E75" i="37"/>
  <c r="D75" i="37"/>
  <c r="B75" i="37"/>
  <c r="G74" i="37"/>
  <c r="E74" i="37"/>
  <c r="D74" i="37"/>
  <c r="B74" i="37"/>
  <c r="G36" i="37"/>
  <c r="L36" i="37" s="1"/>
  <c r="E36" i="37"/>
  <c r="J36" i="37" s="1"/>
  <c r="K36" i="37" s="1"/>
  <c r="D36" i="37"/>
  <c r="B36" i="37"/>
  <c r="G35" i="37"/>
  <c r="E35" i="37"/>
  <c r="D35" i="37"/>
  <c r="B35" i="37"/>
  <c r="J35" i="37" s="1"/>
  <c r="K35" i="37" s="1"/>
  <c r="G34" i="37"/>
  <c r="L34" i="37" s="1"/>
  <c r="E34" i="37"/>
  <c r="J34" i="37" s="1"/>
  <c r="K34" i="37" s="1"/>
  <c r="D34" i="37"/>
  <c r="B34" i="37"/>
  <c r="G33" i="37"/>
  <c r="L33" i="37" s="1"/>
  <c r="E33" i="37"/>
  <c r="D33" i="37"/>
  <c r="B33" i="37"/>
  <c r="J33" i="37" s="1"/>
  <c r="K33" i="37" s="1"/>
  <c r="L35" i="37" l="1"/>
  <c r="I35" i="62"/>
  <c r="I34" i="62"/>
  <c r="I36" i="62"/>
  <c r="I74" i="62"/>
  <c r="I33" i="62"/>
  <c r="I75" i="62"/>
  <c r="I76" i="62"/>
  <c r="G59" i="62"/>
  <c r="E59" i="62"/>
  <c r="F59" i="62" s="1"/>
  <c r="D59" i="62"/>
  <c r="B59" i="62"/>
  <c r="C59" i="62" s="1"/>
  <c r="I59" i="62" l="1"/>
  <c r="G73" i="37"/>
  <c r="E73" i="37"/>
  <c r="J73" i="37" s="1"/>
  <c r="K73" i="37" s="1"/>
  <c r="D73" i="37"/>
  <c r="N73" i="37" s="1"/>
  <c r="B73" i="37"/>
  <c r="L75" i="37"/>
  <c r="J75" i="37"/>
  <c r="K75" i="37" s="1"/>
  <c r="N75" i="37"/>
  <c r="J74" i="37"/>
  <c r="K74" i="37" s="1"/>
  <c r="N74" i="37"/>
  <c r="L74" i="37" l="1"/>
  <c r="L73" i="37"/>
  <c r="I73" i="37"/>
  <c r="I74" i="37"/>
  <c r="I75" i="37"/>
  <c r="G32" i="37"/>
  <c r="E32" i="37"/>
  <c r="J32" i="37" s="1"/>
  <c r="K32" i="37" s="1"/>
  <c r="D32" i="37"/>
  <c r="B32" i="37"/>
  <c r="N36" i="37"/>
  <c r="L32" i="37" l="1"/>
  <c r="N34" i="37"/>
  <c r="N35" i="37"/>
  <c r="I34" i="37"/>
  <c r="N32" i="37"/>
  <c r="N33" i="37"/>
  <c r="I32" i="37"/>
  <c r="I33" i="37"/>
  <c r="I35" i="37"/>
  <c r="I36" i="37"/>
  <c r="N6" i="390" l="1"/>
  <c r="J6" i="390"/>
  <c r="R6" i="107"/>
  <c r="O6" i="107"/>
  <c r="N6" i="107"/>
  <c r="J6" i="107"/>
  <c r="L5" i="107"/>
  <c r="H5" i="390" l="1"/>
  <c r="H6" i="390" s="1"/>
  <c r="H5" i="107"/>
  <c r="H6" i="107" s="1"/>
  <c r="F5" i="390"/>
  <c r="F6" i="390" s="1"/>
  <c r="F5" i="107"/>
  <c r="F6" i="107" s="1"/>
  <c r="E5" i="390"/>
  <c r="E6" i="390" s="1"/>
  <c r="E5" i="107"/>
  <c r="E6" i="107" s="1"/>
  <c r="D5" i="390"/>
  <c r="D6" i="390" s="1"/>
  <c r="D5" i="107"/>
  <c r="D6" i="107" s="1"/>
  <c r="G5" i="390"/>
  <c r="G6" i="390" s="1"/>
  <c r="G5" i="107"/>
  <c r="G6" i="107" s="1"/>
  <c r="I5" i="390" l="1"/>
  <c r="I6" i="390" s="1"/>
  <c r="I5" i="107"/>
  <c r="I6" i="107" s="1"/>
  <c r="J6" i="48"/>
  <c r="K5" i="107" l="1"/>
  <c r="K5" i="390"/>
  <c r="R6" i="48"/>
  <c r="Q6" i="48"/>
  <c r="P6" i="48"/>
  <c r="O6" i="48"/>
  <c r="P5" i="107" l="1"/>
  <c r="P6" i="107" s="1"/>
  <c r="M5" i="107"/>
  <c r="K6" i="107"/>
  <c r="K6" i="390"/>
  <c r="M5" i="390"/>
  <c r="M6" i="390" s="1"/>
  <c r="N6" i="48"/>
  <c r="M6" i="107" l="1"/>
  <c r="Q5" i="107"/>
  <c r="Q6" i="107" s="1"/>
  <c r="G69" i="37"/>
  <c r="E69" i="37"/>
  <c r="D69" i="37"/>
  <c r="B69" i="37"/>
  <c r="G68" i="37"/>
  <c r="E68" i="37"/>
  <c r="D68" i="37"/>
  <c r="B68" i="37"/>
  <c r="G67" i="37"/>
  <c r="E67" i="37"/>
  <c r="D67" i="37"/>
  <c r="B67" i="37"/>
  <c r="G65" i="37"/>
  <c r="E65" i="37"/>
  <c r="D65" i="37"/>
  <c r="B65" i="37"/>
  <c r="G63" i="37"/>
  <c r="E63" i="37"/>
  <c r="D63" i="37"/>
  <c r="B63" i="37"/>
  <c r="G61" i="37"/>
  <c r="E61" i="37"/>
  <c r="D61" i="37"/>
  <c r="B61" i="37"/>
  <c r="G59" i="37"/>
  <c r="E59" i="37"/>
  <c r="D59" i="37"/>
  <c r="B59" i="37"/>
  <c r="G57" i="37"/>
  <c r="E57" i="37"/>
  <c r="D57" i="37"/>
  <c r="B57" i="37"/>
  <c r="G56" i="37"/>
  <c r="E56" i="37"/>
  <c r="D56" i="37"/>
  <c r="B56" i="37"/>
  <c r="G55" i="37"/>
  <c r="E55" i="37"/>
  <c r="D55" i="37"/>
  <c r="B55" i="37"/>
  <c r="B18" i="37"/>
  <c r="D18" i="37"/>
  <c r="E18" i="37"/>
  <c r="G18" i="37"/>
  <c r="G28" i="37"/>
  <c r="E28" i="37"/>
  <c r="D28" i="37"/>
  <c r="B28" i="37"/>
  <c r="G27" i="37"/>
  <c r="E27" i="37"/>
  <c r="D27" i="37"/>
  <c r="B27" i="37"/>
  <c r="G26" i="37"/>
  <c r="E26" i="37"/>
  <c r="D26" i="37"/>
  <c r="B26" i="37"/>
  <c r="G24" i="37"/>
  <c r="E24" i="37"/>
  <c r="D24" i="37"/>
  <c r="B24" i="37"/>
  <c r="G22" i="37"/>
  <c r="E22" i="37"/>
  <c r="D22" i="37"/>
  <c r="B22" i="37"/>
  <c r="G20" i="37"/>
  <c r="E20" i="37"/>
  <c r="D20" i="37"/>
  <c r="B20" i="37"/>
  <c r="G16" i="37"/>
  <c r="E16" i="37"/>
  <c r="D16" i="37"/>
  <c r="B16" i="37"/>
  <c r="G15" i="37"/>
  <c r="E15" i="37"/>
  <c r="D15" i="37"/>
  <c r="B15" i="37"/>
  <c r="G14" i="37"/>
  <c r="E14" i="37"/>
  <c r="D14" i="37"/>
  <c r="B14" i="37"/>
  <c r="J59" i="37" l="1"/>
  <c r="K59" i="37" s="1"/>
  <c r="J63" i="37"/>
  <c r="K63" i="37" s="1"/>
  <c r="J67" i="37"/>
  <c r="K67" i="37" s="1"/>
  <c r="L55" i="37"/>
  <c r="L57" i="37"/>
  <c r="L56" i="37"/>
  <c r="J68" i="37"/>
  <c r="K68" i="37" s="1"/>
  <c r="L61" i="37"/>
  <c r="L65" i="37"/>
  <c r="L68" i="37"/>
  <c r="J65" i="37"/>
  <c r="K65" i="37" s="1"/>
  <c r="J61" i="37"/>
  <c r="K61" i="37" s="1"/>
  <c r="L59" i="37"/>
  <c r="L63" i="37"/>
  <c r="N67" i="37"/>
  <c r="N55" i="37"/>
  <c r="N57" i="37"/>
  <c r="I68" i="37"/>
  <c r="J55" i="37"/>
  <c r="K55" i="37" s="1"/>
  <c r="J57" i="37"/>
  <c r="K57" i="37" s="1"/>
  <c r="N59" i="37"/>
  <c r="N63" i="37"/>
  <c r="J18" i="37"/>
  <c r="K18" i="37" s="1"/>
  <c r="N56" i="37"/>
  <c r="J69" i="37"/>
  <c r="K69" i="37" s="1"/>
  <c r="J56" i="37"/>
  <c r="K56" i="37" s="1"/>
  <c r="N61" i="37"/>
  <c r="N65" i="37"/>
  <c r="N68" i="37"/>
  <c r="N69" i="37"/>
  <c r="L69" i="37"/>
  <c r="I69" i="37"/>
  <c r="I67" i="37"/>
  <c r="L67" i="37"/>
  <c r="I65" i="37"/>
  <c r="I63" i="37"/>
  <c r="I61" i="37"/>
  <c r="I59" i="37"/>
  <c r="I57" i="37"/>
  <c r="I56" i="37"/>
  <c r="I55" i="37"/>
  <c r="I18" i="37"/>
  <c r="L18" i="37"/>
  <c r="N18" i="37"/>
  <c r="N28" i="37"/>
  <c r="J27" i="37"/>
  <c r="K27" i="37" s="1"/>
  <c r="N14" i="37"/>
  <c r="N16" i="37"/>
  <c r="N22" i="37"/>
  <c r="N26" i="37"/>
  <c r="N15" i="37"/>
  <c r="N20" i="37"/>
  <c r="N24" i="37"/>
  <c r="N27" i="37"/>
  <c r="J15" i="37"/>
  <c r="K15" i="37" s="1"/>
  <c r="J20" i="37"/>
  <c r="K20" i="37" s="1"/>
  <c r="J24" i="37"/>
  <c r="K24" i="37" s="1"/>
  <c r="J14" i="37"/>
  <c r="K14" i="37" s="1"/>
  <c r="J16" i="37"/>
  <c r="K16" i="37" s="1"/>
  <c r="L15" i="37"/>
  <c r="L20" i="37"/>
  <c r="L24" i="37"/>
  <c r="L27" i="37"/>
  <c r="L16" i="37"/>
  <c r="L22" i="37"/>
  <c r="J28" i="37"/>
  <c r="K28" i="37" s="1"/>
  <c r="J26" i="37"/>
  <c r="K26" i="37" s="1"/>
  <c r="L28" i="37"/>
  <c r="L14" i="37"/>
  <c r="J22" i="37"/>
  <c r="K22" i="37" s="1"/>
  <c r="I28" i="37"/>
  <c r="I27" i="37"/>
  <c r="I26" i="37"/>
  <c r="L26" i="37"/>
  <c r="I24" i="37"/>
  <c r="I22" i="37"/>
  <c r="I20" i="37"/>
  <c r="I16" i="37"/>
  <c r="I15" i="37"/>
  <c r="I14" i="37"/>
  <c r="B64" i="62"/>
  <c r="B65" i="62"/>
  <c r="B63" i="62"/>
  <c r="B61" i="62"/>
  <c r="E51" i="62"/>
  <c r="E52" i="62"/>
  <c r="E53" i="62"/>
  <c r="E54" i="62"/>
  <c r="E55" i="62"/>
  <c r="E56" i="62"/>
  <c r="E57" i="62"/>
  <c r="B51" i="62"/>
  <c r="B52" i="62"/>
  <c r="B53" i="62"/>
  <c r="B54" i="62"/>
  <c r="B55" i="62"/>
  <c r="B56" i="62"/>
  <c r="B57" i="62"/>
  <c r="E50" i="62"/>
  <c r="B50" i="62"/>
  <c r="C50" i="62" l="1"/>
  <c r="F50" i="62"/>
  <c r="C51" i="62"/>
  <c r="F51" i="62"/>
  <c r="C52" i="62"/>
  <c r="F52" i="62"/>
  <c r="C53" i="62"/>
  <c r="F53" i="62"/>
  <c r="C54" i="62"/>
  <c r="F54" i="62"/>
  <c r="C55" i="62"/>
  <c r="F55" i="62"/>
  <c r="C56" i="62"/>
  <c r="F56" i="62"/>
  <c r="C57" i="62"/>
  <c r="F57" i="62"/>
  <c r="C61" i="62"/>
  <c r="E61" i="62"/>
  <c r="F61" i="62" s="1"/>
  <c r="C63" i="62"/>
  <c r="E63" i="62"/>
  <c r="F63" i="62" s="1"/>
  <c r="C64" i="62"/>
  <c r="E64" i="62"/>
  <c r="F64" i="62" s="1"/>
  <c r="C65" i="62"/>
  <c r="D65" i="62"/>
  <c r="E65" i="62"/>
  <c r="F65" i="62" s="1"/>
  <c r="G65" i="62"/>
  <c r="B67" i="62"/>
  <c r="C67" i="62" s="1"/>
  <c r="D67" i="62"/>
  <c r="E67" i="62"/>
  <c r="F67" i="62" s="1"/>
  <c r="G67" i="62"/>
  <c r="B68" i="62"/>
  <c r="C68" i="62" s="1"/>
  <c r="D68" i="62"/>
  <c r="E68" i="62"/>
  <c r="F68" i="62" s="1"/>
  <c r="G68" i="62"/>
  <c r="B69" i="62"/>
  <c r="C69" i="62" s="1"/>
  <c r="D69" i="62"/>
  <c r="E69" i="62"/>
  <c r="F69" i="62" s="1"/>
  <c r="G69" i="62"/>
  <c r="B70" i="62"/>
  <c r="C70" i="62" s="1"/>
  <c r="D70" i="62"/>
  <c r="E70" i="62"/>
  <c r="F70" i="62" s="1"/>
  <c r="G70" i="62"/>
  <c r="B71" i="62"/>
  <c r="C71" i="62" s="1"/>
  <c r="D71" i="62"/>
  <c r="E71" i="62"/>
  <c r="F71" i="62" s="1"/>
  <c r="G71" i="62"/>
  <c r="B73" i="62"/>
  <c r="C73" i="62" s="1"/>
  <c r="D73" i="62"/>
  <c r="E73" i="62"/>
  <c r="F73" i="62" s="1"/>
  <c r="G73" i="62"/>
  <c r="D79" i="62"/>
  <c r="G79" i="62"/>
  <c r="D80" i="62"/>
  <c r="G80" i="62"/>
  <c r="D82" i="62"/>
  <c r="G82" i="62"/>
  <c r="D84" i="62"/>
  <c r="G84" i="62"/>
  <c r="G32" i="62"/>
  <c r="D32" i="62"/>
  <c r="G18" i="62"/>
  <c r="D18" i="62"/>
  <c r="G61" i="62"/>
  <c r="G30" i="62"/>
  <c r="D30" i="62"/>
  <c r="G29" i="62"/>
  <c r="D29" i="62"/>
  <c r="G28" i="62"/>
  <c r="D28" i="62"/>
  <c r="G27" i="62"/>
  <c r="D27" i="62"/>
  <c r="G26" i="62"/>
  <c r="D26" i="62"/>
  <c r="G24" i="62"/>
  <c r="D24" i="62"/>
  <c r="G23" i="62"/>
  <c r="D23" i="62"/>
  <c r="G22" i="62"/>
  <c r="D22" i="62"/>
  <c r="G20" i="62"/>
  <c r="D20" i="62"/>
  <c r="G16" i="62"/>
  <c r="G57" i="62" s="1"/>
  <c r="D16" i="62"/>
  <c r="G15" i="62"/>
  <c r="G56" i="62" s="1"/>
  <c r="D15" i="62"/>
  <c r="G14" i="62"/>
  <c r="G55" i="62" s="1"/>
  <c r="D14" i="62"/>
  <c r="G13" i="62"/>
  <c r="G54" i="62" s="1"/>
  <c r="D13" i="62"/>
  <c r="G12" i="62"/>
  <c r="G53" i="62" s="1"/>
  <c r="D12" i="62"/>
  <c r="G11" i="62"/>
  <c r="G52" i="62" s="1"/>
  <c r="D11" i="62"/>
  <c r="G10" i="62"/>
  <c r="G51" i="62" s="1"/>
  <c r="D10" i="62"/>
  <c r="G9" i="62"/>
  <c r="D9" i="62"/>
  <c r="G50" i="62" l="1"/>
  <c r="G39" i="62"/>
  <c r="G38" i="62"/>
  <c r="G41" i="62" s="1"/>
  <c r="G63" i="62" s="1"/>
  <c r="D38" i="62"/>
  <c r="D41" i="62" s="1"/>
  <c r="D63" i="62" s="1"/>
  <c r="I84" i="62"/>
  <c r="I82" i="62"/>
  <c r="I9" i="62"/>
  <c r="I13" i="62"/>
  <c r="I23" i="62"/>
  <c r="I28" i="62"/>
  <c r="I14" i="62"/>
  <c r="I24" i="62"/>
  <c r="I29" i="62"/>
  <c r="I70" i="62"/>
  <c r="I68" i="62"/>
  <c r="I71" i="62"/>
  <c r="I69" i="62"/>
  <c r="I65" i="62"/>
  <c r="I79" i="62"/>
  <c r="I80" i="62"/>
  <c r="D52" i="62"/>
  <c r="I52" i="62" s="1"/>
  <c r="I11" i="62"/>
  <c r="I15" i="62"/>
  <c r="I20" i="62"/>
  <c r="I26" i="62"/>
  <c r="I30" i="62"/>
  <c r="I18" i="62"/>
  <c r="I73" i="62"/>
  <c r="D51" i="62"/>
  <c r="I51" i="62" s="1"/>
  <c r="I10" i="62"/>
  <c r="I67" i="62"/>
  <c r="I12" i="62"/>
  <c r="I16" i="62"/>
  <c r="I22" i="62"/>
  <c r="I27" i="62"/>
  <c r="I32" i="62"/>
  <c r="D53" i="62"/>
  <c r="I53" i="62" s="1"/>
  <c r="D55" i="62"/>
  <c r="I55" i="62" s="1"/>
  <c r="D57" i="62"/>
  <c r="I57" i="62" s="1"/>
  <c r="D50" i="62"/>
  <c r="D54" i="62"/>
  <c r="I54" i="62" s="1"/>
  <c r="D56" i="62"/>
  <c r="I56" i="62" s="1"/>
  <c r="D61" i="62"/>
  <c r="I61" i="62" s="1"/>
  <c r="D39" i="62"/>
  <c r="I63" i="62" l="1"/>
  <c r="G43" i="62"/>
  <c r="D43" i="62"/>
  <c r="I50" i="62"/>
  <c r="I39" i="62"/>
  <c r="I38" i="62"/>
  <c r="I41" i="62" s="1"/>
  <c r="D64" i="62"/>
  <c r="G64" i="62"/>
  <c r="I43" i="62" l="1"/>
  <c r="I64" i="62"/>
  <c r="D5" i="4"/>
  <c r="D4" i="4"/>
  <c r="D5" i="48" l="1"/>
  <c r="E5" i="48"/>
  <c r="H5" i="48" l="1"/>
  <c r="G5" i="48"/>
  <c r="F5" i="48"/>
  <c r="J84" i="37" l="1"/>
  <c r="J82" i="37"/>
  <c r="J80" i="37"/>
  <c r="J79" i="37"/>
  <c r="G71" i="37"/>
  <c r="E71" i="37"/>
  <c r="D71" i="37"/>
  <c r="B71" i="37"/>
  <c r="G70" i="37"/>
  <c r="E70" i="37"/>
  <c r="D70" i="37"/>
  <c r="B70" i="37"/>
  <c r="G64" i="37"/>
  <c r="E64" i="37"/>
  <c r="D64" i="37"/>
  <c r="B64" i="37"/>
  <c r="G54" i="37"/>
  <c r="E54" i="37"/>
  <c r="D54" i="37"/>
  <c r="B54" i="37"/>
  <c r="G53" i="37"/>
  <c r="E53" i="37"/>
  <c r="D53" i="37"/>
  <c r="B53" i="37"/>
  <c r="G52" i="37"/>
  <c r="E52" i="37"/>
  <c r="D52" i="37"/>
  <c r="B52" i="37"/>
  <c r="G51" i="37"/>
  <c r="E51" i="37"/>
  <c r="D51" i="37"/>
  <c r="B51" i="37"/>
  <c r="G50" i="37"/>
  <c r="G80" i="37" s="1"/>
  <c r="E50" i="37"/>
  <c r="D50" i="37"/>
  <c r="D80" i="37" s="1"/>
  <c r="B50" i="37"/>
  <c r="N51" i="37" l="1"/>
  <c r="N53" i="37"/>
  <c r="N64" i="37"/>
  <c r="N70" i="37"/>
  <c r="N76" i="37"/>
  <c r="J50" i="37"/>
  <c r="K50" i="37" s="1"/>
  <c r="J71" i="37"/>
  <c r="K71" i="37" s="1"/>
  <c r="L54" i="37"/>
  <c r="J54" i="37"/>
  <c r="K54" i="37" s="1"/>
  <c r="J77" i="37"/>
  <c r="K77" i="37" s="1"/>
  <c r="L52" i="37"/>
  <c r="L71" i="37"/>
  <c r="J52" i="37"/>
  <c r="K52" i="37" s="1"/>
  <c r="L77" i="37"/>
  <c r="N52" i="37"/>
  <c r="N54" i="37"/>
  <c r="N71" i="37"/>
  <c r="N77" i="37"/>
  <c r="J51" i="37"/>
  <c r="K51" i="37" s="1"/>
  <c r="J53" i="37"/>
  <c r="K53" i="37" s="1"/>
  <c r="J64" i="37"/>
  <c r="K64" i="37" s="1"/>
  <c r="J70" i="37"/>
  <c r="K70" i="37" s="1"/>
  <c r="J76" i="37"/>
  <c r="K76" i="37" s="1"/>
  <c r="L51" i="37"/>
  <c r="L53" i="37"/>
  <c r="L64" i="37"/>
  <c r="L70" i="37"/>
  <c r="L76" i="37"/>
  <c r="L80" i="37"/>
  <c r="N80" i="37"/>
  <c r="I80" i="37"/>
  <c r="I50" i="37"/>
  <c r="N50" i="37"/>
  <c r="I54" i="37"/>
  <c r="I77" i="37"/>
  <c r="D79" i="37"/>
  <c r="I51" i="37"/>
  <c r="I64" i="37"/>
  <c r="I70" i="37"/>
  <c r="G79" i="37"/>
  <c r="I52" i="37"/>
  <c r="I71" i="37"/>
  <c r="L50" i="37"/>
  <c r="I53" i="37"/>
  <c r="I76" i="37"/>
  <c r="G30" i="37"/>
  <c r="G29" i="37"/>
  <c r="G23" i="37"/>
  <c r="G13" i="37"/>
  <c r="G12" i="37"/>
  <c r="G11" i="37"/>
  <c r="G10" i="37"/>
  <c r="G9" i="37"/>
  <c r="E30" i="37"/>
  <c r="E29" i="37"/>
  <c r="E23" i="37"/>
  <c r="E13" i="37"/>
  <c r="E12" i="37"/>
  <c r="E11" i="37"/>
  <c r="E10" i="37"/>
  <c r="E9" i="37"/>
  <c r="D30" i="37"/>
  <c r="D29" i="37"/>
  <c r="D23" i="37"/>
  <c r="D13" i="37"/>
  <c r="D12" i="37"/>
  <c r="D11" i="37"/>
  <c r="D10" i="37"/>
  <c r="D9" i="37"/>
  <c r="B30" i="37"/>
  <c r="B29" i="37"/>
  <c r="B23" i="37"/>
  <c r="B13" i="37"/>
  <c r="B12" i="37"/>
  <c r="B11" i="37"/>
  <c r="B10" i="37"/>
  <c r="B9" i="37"/>
  <c r="I79" i="37" l="1"/>
  <c r="N79" i="37"/>
  <c r="D82" i="37"/>
  <c r="G82" i="37"/>
  <c r="L79" i="37"/>
  <c r="L82" i="37" l="1"/>
  <c r="G84" i="37"/>
  <c r="I82" i="37"/>
  <c r="N82" i="37"/>
  <c r="D84" i="37"/>
  <c r="L84" i="37" l="1"/>
  <c r="N84" i="37"/>
  <c r="I84" i="37"/>
  <c r="G6" i="48" l="1"/>
  <c r="J43" i="37"/>
  <c r="J41" i="37"/>
  <c r="J38" i="37"/>
  <c r="I23" i="37" l="1"/>
  <c r="J12" i="37"/>
  <c r="J29" i="37"/>
  <c r="K29" i="37" s="1"/>
  <c r="J30" i="37"/>
  <c r="K30" i="37" s="1"/>
  <c r="J10" i="37"/>
  <c r="L23" i="37"/>
  <c r="J11" i="37"/>
  <c r="J13" i="37"/>
  <c r="J23" i="37"/>
  <c r="K23" i="37" s="1"/>
  <c r="J9" i="37"/>
  <c r="I30" i="37" l="1"/>
  <c r="L30" i="37"/>
  <c r="I29" i="37"/>
  <c r="N29" i="37"/>
  <c r="L29" i="37"/>
  <c r="F6" i="48" l="1"/>
  <c r="H6" i="48"/>
  <c r="E6" i="48"/>
  <c r="J39" i="37" l="1"/>
  <c r="N23" i="37" l="1"/>
  <c r="N30" i="37"/>
  <c r="L13" i="37" l="1"/>
  <c r="K13" i="37" s="1"/>
  <c r="I10" i="37"/>
  <c r="I9" i="37"/>
  <c r="L12" i="37"/>
  <c r="K12" i="37" s="1"/>
  <c r="L10" i="37"/>
  <c r="K10" i="37" s="1"/>
  <c r="I13" i="37"/>
  <c r="I12" i="37"/>
  <c r="G39" i="37"/>
  <c r="G38" i="37"/>
  <c r="G41" i="37" s="1"/>
  <c r="L9" i="37"/>
  <c r="K9" i="37" s="1"/>
  <c r="I11" i="37"/>
  <c r="L11" i="37"/>
  <c r="K11" i="37" s="1"/>
  <c r="D39" i="37"/>
  <c r="D38" i="37"/>
  <c r="D41" i="37" s="1"/>
  <c r="N10" i="37"/>
  <c r="N12" i="37"/>
  <c r="N9" i="37"/>
  <c r="N11" i="37"/>
  <c r="N13" i="37"/>
  <c r="N39" i="37" l="1"/>
  <c r="D6" i="48"/>
  <c r="G43" i="37"/>
  <c r="N38" i="37"/>
  <c r="L38" i="37"/>
  <c r="I38" i="37"/>
  <c r="D43" i="37"/>
  <c r="I39" i="37"/>
  <c r="L39" i="37"/>
  <c r="I5" i="48" l="1"/>
  <c r="I6" i="48" s="1"/>
  <c r="C3" i="51"/>
  <c r="C8" i="51" s="1"/>
  <c r="N41" i="37"/>
  <c r="L41" i="37"/>
  <c r="I41" i="37"/>
  <c r="K5" i="48"/>
  <c r="M5" i="48" s="1"/>
  <c r="M6" i="48" s="1"/>
  <c r="I43" i="37"/>
  <c r="N43" i="37"/>
  <c r="L43" i="37"/>
  <c r="D3" i="51" l="1"/>
  <c r="D8" i="51"/>
  <c r="C9" i="51"/>
  <c r="B9" i="51"/>
  <c r="K6" i="48"/>
  <c r="C6" i="4" l="1"/>
  <c r="B6" i="4"/>
  <c r="D7" i="435"/>
  <c r="K7" i="435" s="1"/>
  <c r="C12" i="436" s="1"/>
  <c r="C14" i="436" s="1"/>
  <c r="D5" i="435" l="1"/>
  <c r="K5" i="435" s="1"/>
  <c r="C12" i="438" s="1"/>
  <c r="C14" i="438" s="1"/>
  <c r="D8" i="435"/>
  <c r="K8" i="435" s="1"/>
  <c r="D6" i="435"/>
  <c r="K6" i="435" s="1"/>
  <c r="C12" i="437" s="1"/>
  <c r="C14" i="437" s="1"/>
  <c r="C12" i="440" l="1"/>
  <c r="C14" i="440" s="1"/>
  <c r="K4" i="435"/>
  <c r="C12" i="442" s="1"/>
  <c r="D9" i="435"/>
  <c r="C14" i="442" l="1"/>
  <c r="C12" i="441"/>
  <c r="C14" i="441" s="1"/>
  <c r="K9" i="435"/>
</calcChain>
</file>

<file path=xl/sharedStrings.xml><?xml version="1.0" encoding="utf-8"?>
<sst xmlns="http://schemas.openxmlformats.org/spreadsheetml/2006/main" count="596" uniqueCount="327">
  <si>
    <t>GENERAL INSTRUCTIONS</t>
  </si>
  <si>
    <r>
      <t>This workbook</t>
    </r>
    <r>
      <rPr>
        <sz val="11"/>
        <rFont val="Calibri"/>
        <family val="2"/>
        <scheme val="minor"/>
      </rPr>
      <t xml:space="preserve"> enables you to present a detailed estimation of your lump sum project costs and calculate the lump sum breakdown per Deliverable, per cost category and per year. It must be uploaded as an additional document at the TAB "05.BUDGET" of the Call Application Form in PLAZA, specifically at the "Project Budget File".</t>
    </r>
    <r>
      <rPr>
        <sz val="11"/>
        <color theme="1"/>
        <rFont val="Calibri"/>
        <family val="2"/>
        <scheme val="minor"/>
      </rPr>
      <t xml:space="preserve"> This is mandatory. Please note that if you do not upload the Excel workbook, the proposal submission will be rejected.</t>
    </r>
  </si>
  <si>
    <r>
      <t xml:space="preserve">According to the lump sum  scheme, the lump sum </t>
    </r>
    <r>
      <rPr>
        <sz val="11"/>
        <rFont val="Calibri"/>
        <family val="2"/>
        <scheme val="minor"/>
      </rPr>
      <t>share</t>
    </r>
    <r>
      <rPr>
        <sz val="11"/>
        <color theme="4"/>
        <rFont val="Calibri"/>
        <family val="2"/>
        <scheme val="minor"/>
      </rPr>
      <t xml:space="preserve"> </t>
    </r>
    <r>
      <rPr>
        <sz val="11"/>
        <color theme="1"/>
        <rFont val="Calibri"/>
        <family val="2"/>
        <scheme val="minor"/>
      </rPr>
      <t xml:space="preserve">for a Deliverable will be paid only according to the payments established in the call, and according to the Final Balance of the project implementation. </t>
    </r>
  </si>
  <si>
    <t>We recommend using Excel 2010 or more recent.</t>
  </si>
  <si>
    <r>
      <t xml:space="preserve">The only currency used in this </t>
    </r>
    <r>
      <rPr>
        <sz val="11"/>
        <rFont val="Calibri"/>
        <family val="2"/>
        <scheme val="minor"/>
      </rPr>
      <t>workbook</t>
    </r>
    <r>
      <rPr>
        <sz val="11"/>
        <color theme="1"/>
        <rFont val="Calibri"/>
        <family val="2"/>
        <scheme val="minor"/>
      </rPr>
      <t xml:space="preserve"> is EURO.</t>
    </r>
  </si>
  <si>
    <r>
      <t xml:space="preserve">Enter only </t>
    </r>
    <r>
      <rPr>
        <b/>
        <sz val="11"/>
        <color theme="1"/>
        <rFont val="Calibri"/>
        <family val="2"/>
        <scheme val="minor"/>
      </rPr>
      <t>round numbers</t>
    </r>
    <r>
      <rPr>
        <sz val="11"/>
        <color theme="1"/>
        <rFont val="Calibri"/>
        <family val="2"/>
        <scheme val="minor"/>
      </rPr>
      <t xml:space="preserve"> in this workbook.</t>
    </r>
  </si>
  <si>
    <r>
      <t xml:space="preserve">You have to fill in </t>
    </r>
    <r>
      <rPr>
        <b/>
        <sz val="11"/>
        <color theme="1"/>
        <rFont val="Calibri"/>
        <family val="2"/>
        <scheme val="minor"/>
      </rPr>
      <t>only</t>
    </r>
    <r>
      <rPr>
        <sz val="11"/>
        <color theme="1"/>
        <rFont val="Calibri"/>
        <family val="2"/>
        <scheme val="minor"/>
      </rPr>
      <t xml:space="preserve"> the following sheets: ‘ DELs value', 'Project Leader_', Partner2...‘Partnerx’ (according to the number of consortium partners included in your project proposal).
</t>
    </r>
  </si>
  <si>
    <t xml:space="preserve">Once the information has been provided, you must fill in the TAB '05. BUDGET' in PLAZA with the information on cost categories per partner:
And the attach the Excel file:
</t>
  </si>
  <si>
    <r>
      <t xml:space="preserve">The format of this Excel workbook is </t>
    </r>
    <r>
      <rPr>
        <b/>
        <sz val="11"/>
        <color theme="1"/>
        <rFont val="Calibri"/>
        <family val="2"/>
        <scheme val="minor"/>
      </rPr>
      <t>.xlsm</t>
    </r>
    <r>
      <rPr>
        <sz val="11"/>
        <color theme="1"/>
        <rFont val="Calibri"/>
        <family val="2"/>
        <scheme val="minor"/>
      </rPr>
      <t xml:space="preserve"> because it uses macros to generate automatically some data. </t>
    </r>
    <r>
      <rPr>
        <b/>
        <sz val="11"/>
        <color theme="1"/>
        <rFont val="Calibri"/>
        <family val="2"/>
        <scheme val="minor"/>
      </rPr>
      <t>Always save it as .xlsm.</t>
    </r>
    <r>
      <rPr>
        <sz val="11"/>
        <color theme="1"/>
        <rFont val="Calibri"/>
        <family val="2"/>
        <scheme val="minor"/>
      </rPr>
      <t xml:space="preserve">
However, this format cannot be uploaded to the submission system for security reasons.
So please also </t>
    </r>
    <r>
      <rPr>
        <b/>
        <sz val="11"/>
        <color theme="1"/>
        <rFont val="Calibri"/>
        <family val="2"/>
        <scheme val="minor"/>
      </rPr>
      <t>save a copy</t>
    </r>
    <r>
      <rPr>
        <sz val="11"/>
        <color theme="1"/>
        <rFont val="Calibri"/>
        <family val="2"/>
        <scheme val="minor"/>
      </rPr>
      <t xml:space="preserve"> as an </t>
    </r>
    <r>
      <rPr>
        <b/>
        <sz val="11"/>
        <color theme="1"/>
        <rFont val="Calibri"/>
        <family val="2"/>
        <scheme val="minor"/>
      </rPr>
      <t>.xlsx</t>
    </r>
    <r>
      <rPr>
        <sz val="11"/>
        <color theme="1"/>
        <rFont val="Calibri"/>
        <family val="2"/>
        <scheme val="minor"/>
      </rPr>
      <t xml:space="preserve"> or </t>
    </r>
    <r>
      <rPr>
        <b/>
        <sz val="11"/>
        <color theme="1"/>
        <rFont val="Calibri"/>
        <family val="2"/>
        <scheme val="minor"/>
      </rPr>
      <t>.xls</t>
    </r>
    <r>
      <rPr>
        <sz val="11"/>
        <color theme="1"/>
        <rFont val="Calibri"/>
        <family val="2"/>
        <scheme val="minor"/>
      </rPr>
      <t xml:space="preserve"> document (and not as .xlsm) and upload it to the proposal submission tool, at Step 5 of the submission process. </t>
    </r>
    <r>
      <rPr>
        <b/>
        <sz val="11"/>
        <color theme="1"/>
        <rFont val="Calibri"/>
        <family val="2"/>
        <scheme val="minor"/>
      </rPr>
      <t>Always keep a copy of the original .xlsm file.</t>
    </r>
    <r>
      <rPr>
        <sz val="11"/>
        <color theme="1"/>
        <rFont val="Calibri"/>
        <family val="2"/>
        <scheme val="minor"/>
      </rPr>
      <t xml:space="preserve">
To save the workbook as .xlsx document, in Excel click on “</t>
    </r>
    <r>
      <rPr>
        <b/>
        <sz val="11"/>
        <color theme="1"/>
        <rFont val="Calibri"/>
        <family val="2"/>
        <scheme val="minor"/>
      </rPr>
      <t>File</t>
    </r>
    <r>
      <rPr>
        <sz val="11"/>
        <color theme="1"/>
        <rFont val="Calibri"/>
        <family val="2"/>
        <scheme val="minor"/>
      </rPr>
      <t>” and then “</t>
    </r>
    <r>
      <rPr>
        <b/>
        <sz val="11"/>
        <color theme="1"/>
        <rFont val="Calibri"/>
        <family val="2"/>
        <scheme val="minor"/>
      </rPr>
      <t>Save as</t>
    </r>
    <r>
      <rPr>
        <sz val="11"/>
        <color theme="1"/>
        <rFont val="Calibri"/>
        <family val="2"/>
        <scheme val="minor"/>
      </rPr>
      <t>”; in the “Save as” dialog box, choose “.xlsx” or “.xls” from the “</t>
    </r>
    <r>
      <rPr>
        <b/>
        <sz val="11"/>
        <color theme="1"/>
        <rFont val="Calibri"/>
        <family val="2"/>
        <scheme val="minor"/>
      </rPr>
      <t>Save as type</t>
    </r>
    <r>
      <rPr>
        <sz val="11"/>
        <color theme="1"/>
        <rFont val="Calibri"/>
        <family val="2"/>
        <scheme val="minor"/>
      </rPr>
      <t>” dropdown list.</t>
    </r>
  </si>
  <si>
    <t>DELs value</t>
  </si>
  <si>
    <r>
      <t>In the ‘</t>
    </r>
    <r>
      <rPr>
        <b/>
        <sz val="11"/>
        <color theme="1"/>
        <rFont val="Calibri"/>
        <family val="2"/>
        <scheme val="minor"/>
      </rPr>
      <t>DELs value</t>
    </r>
    <r>
      <rPr>
        <sz val="11"/>
        <color theme="1"/>
        <rFont val="Calibri"/>
        <family val="2"/>
        <scheme val="minor"/>
      </rPr>
      <t>’, you can add the percentage of participation of each consortium partner in each deliverable.
Once you have filled it in, the table will calculate automatically the total maximum EIT funding to be requested by each consortium partner.</t>
    </r>
  </si>
  <si>
    <t>Project Leader_ ; Partner_X…</t>
  </si>
  <si>
    <r>
      <rPr>
        <b/>
        <u/>
        <sz val="11"/>
        <color theme="1"/>
        <rFont val="Calibri"/>
        <family val="2"/>
        <scheme val="minor"/>
      </rPr>
      <t>This specific sheet must be filled it just after the information on the sheet 'DELs value' has been provided.</t>
    </r>
    <r>
      <rPr>
        <sz val="11"/>
        <color theme="1"/>
        <rFont val="Calibri"/>
        <family val="2"/>
        <scheme val="minor"/>
      </rPr>
      <t xml:space="preserve">
In the ‘</t>
    </r>
    <r>
      <rPr>
        <b/>
        <sz val="11"/>
        <color theme="1"/>
        <rFont val="Calibri"/>
        <family val="2"/>
        <scheme val="minor"/>
      </rPr>
      <t>Project Leader_</t>
    </r>
    <r>
      <rPr>
        <sz val="11"/>
        <color theme="1"/>
        <rFont val="Calibri"/>
        <family val="2"/>
        <scheme val="minor"/>
      </rPr>
      <t>’ and '</t>
    </r>
    <r>
      <rPr>
        <b/>
        <sz val="11"/>
        <color theme="1"/>
        <rFont val="Calibri"/>
        <family val="2"/>
        <scheme val="minor"/>
      </rPr>
      <t>Partner_X'</t>
    </r>
    <r>
      <rPr>
        <sz val="11"/>
        <color theme="1"/>
        <rFont val="Calibri"/>
        <family val="2"/>
        <scheme val="minor"/>
      </rPr>
      <t>, each consortium partner needs to add their expected costs per category (Personnel, Subcontracting, Other Direct Costs, Other Costs categories) and the total number of FTE to be used. The rest of the information will be then calculated automatically calculated.</t>
    </r>
  </si>
  <si>
    <t>Total value of the project</t>
  </si>
  <si>
    <r>
      <t>The '</t>
    </r>
    <r>
      <rPr>
        <b/>
        <sz val="11"/>
        <color theme="1"/>
        <rFont val="Calibri"/>
        <family val="2"/>
        <scheme val="minor"/>
      </rPr>
      <t>Total value of the project'</t>
    </r>
    <r>
      <rPr>
        <sz val="11"/>
        <color theme="1"/>
        <rFont val="Calibri"/>
        <family val="2"/>
        <scheme val="minor"/>
      </rPr>
      <t xml:space="preserve"> sheet, is automatically calculated. The only thing that you must ensure is that the 'co-funding ratio (%)' of the project is always bigger than 15%, otherwise, the cell will appear in red. To solve it, you will need to increase the amount of budget of one or more partners in order to ensure tha appropiate cofunding ratre for the whole project (i.e. for the total amount of 60.000€ of EIT funding, the total minimum co-funding amount is 10.588,24€). </t>
    </r>
  </si>
  <si>
    <t>ESTIMATED BREAKDOWN OF THE LUMP SUM 
PER WORK PACKAGE AND PER BENEFICIARY</t>
  </si>
  <si>
    <t>BENEFICARIES</t>
  </si>
  <si>
    <t>BENEFICIARY 1:</t>
  </si>
  <si>
    <t>Totals</t>
  </si>
  <si>
    <t>Pct</t>
  </si>
  <si>
    <t>WP 1</t>
  </si>
  <si>
    <t xml:space="preserve">Totals: </t>
  </si>
  <si>
    <t xml:space="preserve">Pct: </t>
  </si>
  <si>
    <t>Budget (to be copied in the online submission form)</t>
  </si>
  <si>
    <t>No</t>
  </si>
  <si>
    <t>Name of Beneficiary</t>
  </si>
  <si>
    <t>Country</t>
  </si>
  <si>
    <t>Requested grant amount</t>
  </si>
  <si>
    <t>BE1</t>
  </si>
  <si>
    <t>Beneficiary 1</t>
  </si>
  <si>
    <t>BE</t>
  </si>
  <si>
    <t>Budget for the proposal (IA)</t>
  </si>
  <si>
    <t>(A)</t>
  </si>
  <si>
    <t>(B)</t>
  </si>
  <si>
    <t>(C)</t>
  </si>
  <si>
    <t>(D)</t>
  </si>
  <si>
    <t>(E)</t>
  </si>
  <si>
    <t>(F)</t>
  </si>
  <si>
    <t>(G)</t>
  </si>
  <si>
    <t>(H)</t>
  </si>
  <si>
    <t>(I)</t>
  </si>
  <si>
    <t>(J)</t>
  </si>
  <si>
    <t>(K)</t>
  </si>
  <si>
    <t>(L)</t>
  </si>
  <si>
    <t>(M)</t>
  </si>
  <si>
    <t>(N)</t>
  </si>
  <si>
    <t>(O)</t>
  </si>
  <si>
    <t xml:space="preserve">No </t>
  </si>
  <si>
    <t>Participant</t>
  </si>
  <si>
    <t xml:space="preserve">Country </t>
  </si>
  <si>
    <t>Direct personnel costs</t>
  </si>
  <si>
    <t>Other direct costs</t>
  </si>
  <si>
    <t>Direct costs of subcontracting</t>
  </si>
  <si>
    <t>Direct costs of providing financial support to third parties</t>
  </si>
  <si>
    <r>
      <t xml:space="preserve">Costs of in kind contributions </t>
    </r>
    <r>
      <rPr>
        <b/>
        <sz val="11"/>
        <color theme="1"/>
        <rFont val="Arial"/>
        <family val="2"/>
      </rPr>
      <t>NOT</t>
    </r>
    <r>
      <rPr>
        <sz val="11"/>
        <color theme="1"/>
        <rFont val="Arial"/>
        <family val="2"/>
      </rPr>
      <t xml:space="preserve"> used on the beneficiary's premises (included in A and B)</t>
    </r>
  </si>
  <si>
    <t>Indirect Costs (=0.25(A+B-E))</t>
  </si>
  <si>
    <t>Special unit costs covering direct &amp; indirect costs</t>
  </si>
  <si>
    <t>Total estimated eligible costs (=A+B+C+D+F+G)</t>
  </si>
  <si>
    <t>Reimbursement rate</t>
  </si>
  <si>
    <t>Max. EU contribution 
(=H*I)</t>
  </si>
  <si>
    <t>Costs of third parties linked to participant</t>
  </si>
  <si>
    <t>Max. EU Contribution / € THIRD PARTIES</t>
  </si>
  <si>
    <t>Total Costs for BENEFICIARY &amp; THIRD PARTIES
(=H+K)</t>
  </si>
  <si>
    <t>Max. EU Contribution / €
BENEFICIARY &amp; THIRD PARTIES (=J+L)</t>
  </si>
  <si>
    <t>Requested EU contribution / €
BENEFICIARY &amp; THIRD PARTIES</t>
  </si>
  <si>
    <t>Budget for the proposal (RIA-CSA)</t>
  </si>
  <si>
    <t>Costs of in kind contributions NOT used on the beneficiary's premises (included in A and B)</t>
  </si>
  <si>
    <t>DEL1</t>
  </si>
  <si>
    <t>DEL2</t>
  </si>
  <si>
    <t>DEL3</t>
  </si>
  <si>
    <t>DEL4</t>
  </si>
  <si>
    <t>% of involvement</t>
  </si>
  <si>
    <t>EIT contribution related</t>
  </si>
  <si>
    <t>Project Leader</t>
  </si>
  <si>
    <t>Partner2</t>
  </si>
  <si>
    <t>Partner3</t>
  </si>
  <si>
    <t>Partner4</t>
  </si>
  <si>
    <t>Partner5</t>
  </si>
  <si>
    <t xml:space="preserve">Total </t>
  </si>
  <si>
    <t>Value in € from total EIT Contribution</t>
  </si>
  <si>
    <t>DEL 1</t>
  </si>
  <si>
    <t>DEL 2</t>
  </si>
  <si>
    <t>DEL 3</t>
  </si>
  <si>
    <t>DEL 4</t>
  </si>
  <si>
    <t>TOTAL EIT contribution</t>
  </si>
  <si>
    <t>SUM OF ALL BENEFICIARIES (including AFFILIATED ENTITIES) FOR ALL THE WORK PACKAGES</t>
  </si>
  <si>
    <t>ALL BENEFICIARIES 
(without affiliated entities)</t>
  </si>
  <si>
    <t>ALL AFFILIATED ENTITIES</t>
  </si>
  <si>
    <t>ALL BENEFICIARIES 
(with affiliated entities)</t>
  </si>
  <si>
    <t xml:space="preserve"> COST CATEGORY</t>
  </si>
  <si>
    <t>UNITS</t>
  </si>
  <si>
    <t>COST PER UNIT</t>
  </si>
  <si>
    <t>BE TOTAL COSTS</t>
  </si>
  <si>
    <t>AE TOTAL COSTS</t>
  </si>
  <si>
    <t>UNITS
(TOTAL)</t>
  </si>
  <si>
    <t>AVERAGE COST PER UNIT</t>
  </si>
  <si>
    <t>BE+TP TOTAL COSTS</t>
  </si>
  <si>
    <t>BE+AE TOTAL COSTS</t>
  </si>
  <si>
    <t>A. DIRECT PERSONNEL COSTS</t>
  </si>
  <si>
    <t>A.1 Employees (or equivalent)</t>
  </si>
  <si>
    <t>SENIOR SCIENTISTS (or equivalent in the private sector)</t>
  </si>
  <si>
    <t>JUNIOR SCIENTISTS (or equivalent in the private sector)</t>
  </si>
  <si>
    <t>TECHNICAL PERSONNEL (or equivalent in the private sector)</t>
  </si>
  <si>
    <t>ADMINISTRATIVE PERSONNEL (or equivalent in the private sector)</t>
  </si>
  <si>
    <t>OTHERS</t>
  </si>
  <si>
    <t>A.2 Natural Persons under direct contract</t>
  </si>
  <si>
    <t>A.3 Seconded Persons</t>
  </si>
  <si>
    <t>A.4 SME owners and natural person beneficiaries</t>
  </si>
  <si>
    <t>B. DIRECT SUBCONTRACTING COSTS</t>
  </si>
  <si>
    <t>C. DIRECT PURCHASE COSTS</t>
  </si>
  <si>
    <t>C.1 Travel and subsistence</t>
  </si>
  <si>
    <t>C.2 Equipment (complete 'Depreciation cost' sheet)</t>
  </si>
  <si>
    <t>Equipment</t>
  </si>
  <si>
    <t>Infrastructure</t>
  </si>
  <si>
    <t>Other assets</t>
  </si>
  <si>
    <t>C.3 Other goods, works and services</t>
  </si>
  <si>
    <t>Consumables</t>
  </si>
  <si>
    <t>Services for meetings, seminars</t>
  </si>
  <si>
    <t>Services for dissemination activities (including website)</t>
  </si>
  <si>
    <t>Publication fees</t>
  </si>
  <si>
    <t>Other (shipment,insurance, translation, etc.)</t>
  </si>
  <si>
    <t>D. OTHER COST CATEGORIES</t>
  </si>
  <si>
    <r>
      <t xml:space="preserve">D.1 Financial support to third parties </t>
    </r>
    <r>
      <rPr>
        <sz val="11"/>
        <rFont val="Calibri"/>
        <family val="2"/>
        <scheme val="minor"/>
      </rPr>
      <t>(if applicable in the topic specific conditions)</t>
    </r>
  </si>
  <si>
    <t>D.2 Internally invoiced goods and services</t>
  </si>
  <si>
    <r>
      <t xml:space="preserve">D.3 Transnational access to research infrastructure unit costs </t>
    </r>
    <r>
      <rPr>
        <sz val="11"/>
        <rFont val="Calibri"/>
        <family val="2"/>
        <scheme val="minor"/>
      </rPr>
      <t>(if required in the topic specific conditions)</t>
    </r>
  </si>
  <si>
    <r>
      <t xml:space="preserve">D.4 Virtual access to research infrastructure unit costs </t>
    </r>
    <r>
      <rPr>
        <sz val="11"/>
        <rFont val="Calibri"/>
        <family val="2"/>
        <scheme val="minor"/>
      </rPr>
      <t>(if required in the topic specific conditions)</t>
    </r>
  </si>
  <si>
    <r>
      <t xml:space="preserve">D.5 PCP/PPI procurement costs </t>
    </r>
    <r>
      <rPr>
        <sz val="11"/>
        <rFont val="Calibri"/>
        <family val="2"/>
        <scheme val="minor"/>
      </rPr>
      <t>(if mentioned as eligible in the topic specific conditions)</t>
    </r>
  </si>
  <si>
    <t>TOTAL DIRECT PERSONNEL COSTS AND PURCHASE COSTS (A+C)</t>
  </si>
  <si>
    <t>TOTAL DIRECT COSTS  (A+B+C+D)</t>
  </si>
  <si>
    <t>E. INDIRECT COSTS (25% * (A+C))</t>
  </si>
  <si>
    <t>F. TOTAL COSTS (A+B+C+D+E)</t>
  </si>
  <si>
    <t>SUM OF ALL WORK PACKAGES FOR ALL BENEFICIARIES</t>
  </si>
  <si>
    <t>AVERAGE  COST PER UNIT</t>
  </si>
  <si>
    <t>TP TOTAL COSTS</t>
  </si>
  <si>
    <t>C. DIRECT TRAVEL and SUBSISTENCE COSTS</t>
  </si>
  <si>
    <t>D. OTHER COST EQUIPMENT</t>
  </si>
  <si>
    <t>E. OTHER COST GOOD AND SERVICES</t>
  </si>
  <si>
    <t>TOTAL DIRECT COSTS  (A+B+C+D+E)</t>
  </si>
  <si>
    <t>INDIRECT COSTS (25% * (A+C+D+E))</t>
  </si>
  <si>
    <t>TOTAL COSTS (A+B+C+D+E)</t>
  </si>
  <si>
    <t>Total KAVA Funding (€)</t>
  </si>
  <si>
    <t>Total costs</t>
  </si>
  <si>
    <t>Co-Funding Ratio (%)</t>
  </si>
  <si>
    <t>Total FTE</t>
  </si>
  <si>
    <t>BENEFICIARY CALCULATION SHEET</t>
  </si>
  <si>
    <t>COST CATEGORY</t>
  </si>
  <si>
    <t>WORK PACKAGE</t>
  </si>
  <si>
    <t>C.2 Equipment (complete 'Depreciation costs' sheet)</t>
  </si>
  <si>
    <t>Other (shipment, insurance, translation, etc.)</t>
  </si>
  <si>
    <r>
      <t xml:space="preserve">D.1 Financial support to third parties </t>
    </r>
    <r>
      <rPr>
        <sz val="11"/>
        <rFont val="Calibri"/>
        <family val="2"/>
      </rPr>
      <t>(if applicable in the topic specific conditions)</t>
    </r>
  </si>
  <si>
    <r>
      <t xml:space="preserve">D.3 Transnational access to research infrastructure unit costs </t>
    </r>
    <r>
      <rPr>
        <sz val="11"/>
        <rFont val="Calibri"/>
        <family val="2"/>
      </rPr>
      <t>(if mentioned as eligible in the topic specific conditions)</t>
    </r>
  </si>
  <si>
    <r>
      <t xml:space="preserve">D.4 Virtual access to research infrastructure unit costs </t>
    </r>
    <r>
      <rPr>
        <sz val="11"/>
        <rFont val="Calibri"/>
        <family val="2"/>
      </rPr>
      <t>(if mentioned as eligible in the topic specific conditions)</t>
    </r>
  </si>
  <si>
    <r>
      <t xml:space="preserve">D.5 PCP/PPI procurement costs </t>
    </r>
    <r>
      <rPr>
        <sz val="11"/>
        <rFont val="Calibri"/>
        <family val="2"/>
      </rPr>
      <t>(if mentioned as eligible in the topic specific conditions)</t>
    </r>
  </si>
  <si>
    <t>SUMMARY</t>
  </si>
  <si>
    <t>Total</t>
  </si>
  <si>
    <t>Co-Funding Leverage (%)</t>
  </si>
  <si>
    <t>TOTAL PERSON/MONTHS FOR ALL BENEFICIARIES (INCLUDING AFFILIATED ENTITIES) PER WP</t>
  </si>
  <si>
    <t>WORK PACKAGES</t>
  </si>
  <si>
    <t>Percentage</t>
  </si>
  <si>
    <t>WP1</t>
  </si>
  <si>
    <t>Total person/month A.1 'Employees (or equivalent)'</t>
  </si>
  <si>
    <t>Total person/month A.2 'Natural Persons under direct contract'</t>
  </si>
  <si>
    <t>Total person/month A.3 'Seconded persons'</t>
  </si>
  <si>
    <t>Total person/month A.4 'SME owners and natural person beneficiaries'</t>
  </si>
  <si>
    <t>Coefficient</t>
  </si>
  <si>
    <t>AE</t>
  </si>
  <si>
    <t>AL</t>
  </si>
  <si>
    <t>AM</t>
  </si>
  <si>
    <t>AO</t>
  </si>
  <si>
    <t>AR</t>
  </si>
  <si>
    <t>AT</t>
  </si>
  <si>
    <t>AU</t>
  </si>
  <si>
    <t>AZ</t>
  </si>
  <si>
    <t>BA</t>
  </si>
  <si>
    <t>BB</t>
  </si>
  <si>
    <t>BD</t>
  </si>
  <si>
    <t>BF</t>
  </si>
  <si>
    <t>BG</t>
  </si>
  <si>
    <t>BI</t>
  </si>
  <si>
    <t>BJ</t>
  </si>
  <si>
    <t>BO</t>
  </si>
  <si>
    <t>BR</t>
  </si>
  <si>
    <t>BW</t>
  </si>
  <si>
    <t>BY</t>
  </si>
  <si>
    <t>BZ</t>
  </si>
  <si>
    <t>CA</t>
  </si>
  <si>
    <t>CD</t>
  </si>
  <si>
    <t>CF</t>
  </si>
  <si>
    <t>CG</t>
  </si>
  <si>
    <t>CH</t>
  </si>
  <si>
    <t>CI</t>
  </si>
  <si>
    <t>CL</t>
  </si>
  <si>
    <t>CM</t>
  </si>
  <si>
    <t>CN</t>
  </si>
  <si>
    <t>CO</t>
  </si>
  <si>
    <t>CR</t>
  </si>
  <si>
    <t>CU</t>
  </si>
  <si>
    <t>CV</t>
  </si>
  <si>
    <t>CY</t>
  </si>
  <si>
    <t>CZ</t>
  </si>
  <si>
    <t>DE</t>
  </si>
  <si>
    <t>DJ</t>
  </si>
  <si>
    <t>DK</t>
  </si>
  <si>
    <t>DO</t>
  </si>
  <si>
    <t>DZ</t>
  </si>
  <si>
    <t>EC</t>
  </si>
  <si>
    <t>EE</t>
  </si>
  <si>
    <t>EG</t>
  </si>
  <si>
    <t>EL</t>
  </si>
  <si>
    <t>ER</t>
  </si>
  <si>
    <t>ES</t>
  </si>
  <si>
    <t>ET</t>
  </si>
  <si>
    <t>FI</t>
  </si>
  <si>
    <t>FJ</t>
  </si>
  <si>
    <t>FO</t>
  </si>
  <si>
    <t>FR</t>
  </si>
  <si>
    <t>GA</t>
  </si>
  <si>
    <t>GE</t>
  </si>
  <si>
    <t>GH</t>
  </si>
  <si>
    <t>GM</t>
  </si>
  <si>
    <t>GN</t>
  </si>
  <si>
    <t>GT</t>
  </si>
  <si>
    <t>GW</t>
  </si>
  <si>
    <t>GY</t>
  </si>
  <si>
    <t>HK</t>
  </si>
  <si>
    <t>HN</t>
  </si>
  <si>
    <t>HR</t>
  </si>
  <si>
    <t>HT</t>
  </si>
  <si>
    <t>HU</t>
  </si>
  <si>
    <t>ID</t>
  </si>
  <si>
    <t>IE</t>
  </si>
  <si>
    <t>IL</t>
  </si>
  <si>
    <t>IN</t>
  </si>
  <si>
    <t>IS</t>
  </si>
  <si>
    <t>IT</t>
  </si>
  <si>
    <t>JM</t>
  </si>
  <si>
    <t>JO</t>
  </si>
  <si>
    <t>JP</t>
  </si>
  <si>
    <t>KE</t>
  </si>
  <si>
    <t>KG</t>
  </si>
  <si>
    <t>KH</t>
  </si>
  <si>
    <t>KM</t>
  </si>
  <si>
    <t>KR</t>
  </si>
  <si>
    <t>KZ</t>
  </si>
  <si>
    <t>LA</t>
  </si>
  <si>
    <t>LB</t>
  </si>
  <si>
    <t>LI</t>
  </si>
  <si>
    <t>LK</t>
  </si>
  <si>
    <t>LR</t>
  </si>
  <si>
    <t>LS</t>
  </si>
  <si>
    <t>LT</t>
  </si>
  <si>
    <t>LU</t>
  </si>
  <si>
    <t>LV</t>
  </si>
  <si>
    <t>MA</t>
  </si>
  <si>
    <t>MD</t>
  </si>
  <si>
    <t>ME</t>
  </si>
  <si>
    <t>MG</t>
  </si>
  <si>
    <t>MK</t>
  </si>
  <si>
    <t>ML</t>
  </si>
  <si>
    <t>MM</t>
  </si>
  <si>
    <t>MR</t>
  </si>
  <si>
    <t>MT</t>
  </si>
  <si>
    <t>MU</t>
  </si>
  <si>
    <t>MW</t>
  </si>
  <si>
    <t>MX</t>
  </si>
  <si>
    <t>MY</t>
  </si>
  <si>
    <t>MZ</t>
  </si>
  <si>
    <t>NA</t>
  </si>
  <si>
    <t>NC</t>
  </si>
  <si>
    <t>NE</t>
  </si>
  <si>
    <t>NG</t>
  </si>
  <si>
    <t>NI</t>
  </si>
  <si>
    <t>NL</t>
  </si>
  <si>
    <t>NO</t>
  </si>
  <si>
    <t>NP</t>
  </si>
  <si>
    <t>NZ</t>
  </si>
  <si>
    <t>PA</t>
  </si>
  <si>
    <t>PE</t>
  </si>
  <si>
    <t>PG</t>
  </si>
  <si>
    <t>PH</t>
  </si>
  <si>
    <t>PK</t>
  </si>
  <si>
    <t>PL</t>
  </si>
  <si>
    <t>PS</t>
  </si>
  <si>
    <t>PT</t>
  </si>
  <si>
    <t>PY</t>
  </si>
  <si>
    <t>RO</t>
  </si>
  <si>
    <t>RS</t>
  </si>
  <si>
    <t>RU</t>
  </si>
  <si>
    <t>RW</t>
  </si>
  <si>
    <t>SA</t>
  </si>
  <si>
    <t>SB</t>
  </si>
  <si>
    <t>SD</t>
  </si>
  <si>
    <t>SE</t>
  </si>
  <si>
    <t>SG</t>
  </si>
  <si>
    <t>SI</t>
  </si>
  <si>
    <t>SK</t>
  </si>
  <si>
    <t>SL</t>
  </si>
  <si>
    <t>SN</t>
  </si>
  <si>
    <t>SR</t>
  </si>
  <si>
    <t>SV</t>
  </si>
  <si>
    <t>SZ</t>
  </si>
  <si>
    <t>TD</t>
  </si>
  <si>
    <t>TG</t>
  </si>
  <si>
    <t>TH</t>
  </si>
  <si>
    <t>TJ</t>
  </si>
  <si>
    <t>TL</t>
  </si>
  <si>
    <t>TM</t>
  </si>
  <si>
    <t>TN</t>
  </si>
  <si>
    <t>TR</t>
  </si>
  <si>
    <t>TT</t>
  </si>
  <si>
    <t>TW</t>
  </si>
  <si>
    <t>TZ</t>
  </si>
  <si>
    <t>UA</t>
  </si>
  <si>
    <t>UG</t>
  </si>
  <si>
    <t>UK</t>
  </si>
  <si>
    <t>US</t>
  </si>
  <si>
    <t>UY</t>
  </si>
  <si>
    <t>UZ</t>
  </si>
  <si>
    <t>VE</t>
  </si>
  <si>
    <t>VN</t>
  </si>
  <si>
    <t>VU</t>
  </si>
  <si>
    <t>WS</t>
  </si>
  <si>
    <t>XK</t>
  </si>
  <si>
    <t>YE</t>
  </si>
  <si>
    <t>ZA</t>
  </si>
  <si>
    <t>ZM</t>
  </si>
  <si>
    <t>ZW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</si>
</sst>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 * #,##0.00_ ;_ * \-#,##0.00_ ;_ * &quot;-&quot;??_ ;_ @_ "/>
    <numFmt numFmtId="165" formatCode="#,##0.00_ ;[Red]\-#,##0.00\ "/>
    <numFmt numFmtId="166" formatCode="_-[$€-2]\ * #,##0.00_-;\-[$€-2]\ * #,##0.00_-;_-[$€-2]\ * &quot;-&quot;??_-;_-@_-"/>
    <numFmt numFmtId="167" formatCode="0.0%"/>
    <numFmt numFmtId="168" formatCode="0.0_ ;[Red]\-0.0\ "/>
    <numFmt numFmtId="169" formatCode="#,##0.000_ ;[Red]\-#,##0.000\ "/>
    <numFmt numFmtId="170" formatCode="#,##0.00\ [$€-1];[Red]\-#,##0.00\ [$€-1]"/>
  </numFmts>
  <fonts count="34" x14ac:knownFonts="1">
    <font>
      <sz val="11"/>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b/>
      <sz val="11"/>
      <color theme="0"/>
      <name val="Calibri"/>
      <family val="2"/>
      <scheme val="minor"/>
    </font>
    <font>
      <sz val="11"/>
      <color theme="1"/>
      <name val="Calibri"/>
      <family val="2"/>
      <scheme val="minor"/>
    </font>
    <font>
      <b/>
      <sz val="16"/>
      <color rgb="FFFF0000"/>
      <name val="Calibri"/>
      <family val="2"/>
      <scheme val="minor"/>
    </font>
    <font>
      <b/>
      <sz val="18"/>
      <color theme="1"/>
      <name val="Calibri"/>
      <family val="2"/>
      <scheme val="minor"/>
    </font>
    <font>
      <b/>
      <sz val="18"/>
      <color theme="0"/>
      <name val="Calibri"/>
      <family val="2"/>
      <scheme val="minor"/>
    </font>
    <font>
      <sz val="10"/>
      <color theme="1"/>
      <name val="Calibri"/>
      <family val="2"/>
      <scheme val="minor"/>
    </font>
    <font>
      <i/>
      <sz val="9"/>
      <color theme="1"/>
      <name val="Calibri"/>
      <family val="2"/>
      <scheme val="minor"/>
    </font>
    <font>
      <sz val="28"/>
      <color rgb="FF0070C0"/>
      <name val="Calibri"/>
      <family val="2"/>
      <scheme val="minor"/>
    </font>
    <font>
      <sz val="11"/>
      <color theme="1"/>
      <name val="Arial"/>
      <family val="2"/>
    </font>
    <font>
      <b/>
      <sz val="14"/>
      <color theme="1"/>
      <name val="Calibri"/>
      <family val="2"/>
      <scheme val="minor"/>
    </font>
    <font>
      <b/>
      <sz val="11"/>
      <color theme="1"/>
      <name val="Arial"/>
      <family val="2"/>
    </font>
    <font>
      <b/>
      <sz val="11"/>
      <color rgb="FF000000"/>
      <name val="Calibri"/>
      <family val="2"/>
    </font>
    <font>
      <b/>
      <sz val="14"/>
      <color rgb="FFFFFFFF"/>
      <name val="Calibri"/>
      <family val="2"/>
    </font>
    <font>
      <sz val="11"/>
      <color theme="1"/>
      <name val="Calibri"/>
      <family val="2"/>
    </font>
    <font>
      <b/>
      <sz val="11"/>
      <color rgb="FFFFFFFF"/>
      <name val="Calibri"/>
      <family val="2"/>
    </font>
    <font>
      <b/>
      <sz val="14"/>
      <color rgb="FF000000"/>
      <name val="Calibri"/>
      <family val="2"/>
    </font>
    <font>
      <b/>
      <sz val="16"/>
      <color rgb="FFFF0000"/>
      <name val="Calibri"/>
      <family val="2"/>
    </font>
    <font>
      <b/>
      <i/>
      <sz val="11"/>
      <color rgb="FF000000"/>
      <name val="Calibri"/>
      <family val="2"/>
    </font>
    <font>
      <b/>
      <sz val="18"/>
      <color rgb="FF000000"/>
      <name val="Calibri"/>
      <family val="2"/>
    </font>
    <font>
      <b/>
      <sz val="16"/>
      <color theme="0"/>
      <name val="Calibri"/>
      <family val="2"/>
      <scheme val="minor"/>
    </font>
    <font>
      <sz val="11"/>
      <name val="Calibri"/>
      <family val="2"/>
      <scheme val="minor"/>
    </font>
    <font>
      <sz val="11"/>
      <color theme="4"/>
      <name val="Calibri"/>
      <family val="2"/>
      <scheme val="minor"/>
    </font>
    <font>
      <b/>
      <sz val="11"/>
      <name val="Calibri"/>
      <family val="2"/>
      <scheme val="minor"/>
    </font>
    <font>
      <sz val="11"/>
      <name val="Calibri"/>
      <family val="2"/>
    </font>
    <font>
      <b/>
      <sz val="11"/>
      <name val="Calibri"/>
      <family val="2"/>
    </font>
    <font>
      <i/>
      <sz val="11"/>
      <color theme="1"/>
      <name val="Calibri"/>
      <family val="2"/>
      <scheme val="minor"/>
    </font>
    <font>
      <sz val="8"/>
      <name val="Calibri"/>
      <family val="2"/>
      <scheme val="minor"/>
    </font>
    <font>
      <b/>
      <u/>
      <sz val="11"/>
      <color theme="1"/>
      <name val="Calibri"/>
      <family val="2"/>
      <scheme val="minor"/>
    </font>
    <font>
      <b/>
      <sz val="14"/>
      <color theme="0"/>
      <name val="Calibri"/>
      <family val="2"/>
      <scheme val="minor"/>
    </font>
    <font>
      <sz val="11"/>
      <color rgb="FF000000"/>
      <name val="Calibri"/>
      <family val="2"/>
    </font>
  </fonts>
  <fills count="3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C5D9F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8497B0"/>
        <bgColor rgb="FF000000"/>
      </patternFill>
    </fill>
    <fill>
      <patternFill patternType="solid">
        <fgColor rgb="FF9BC2E6"/>
        <bgColor rgb="FF000000"/>
      </patternFill>
    </fill>
    <fill>
      <patternFill patternType="solid">
        <fgColor rgb="FFD9E1F2"/>
        <bgColor rgb="FF000000"/>
      </patternFill>
    </fill>
    <fill>
      <patternFill patternType="solid">
        <fgColor rgb="FFACB9CA"/>
        <bgColor rgb="FF000000"/>
      </patternFill>
    </fill>
    <fill>
      <patternFill patternType="solid">
        <fgColor rgb="FFC5D9F1"/>
        <bgColor rgb="FF000000"/>
      </patternFill>
    </fill>
    <fill>
      <patternFill patternType="solid">
        <fgColor rgb="FF000000"/>
        <bgColor rgb="FF000000"/>
      </patternFill>
    </fill>
    <fill>
      <patternFill patternType="solid">
        <fgColor rgb="FFEDEDED"/>
        <bgColor rgb="FF000000"/>
      </patternFill>
    </fill>
    <fill>
      <patternFill patternType="solid">
        <fgColor rgb="FFD0CECE"/>
        <bgColor rgb="FF000000"/>
      </patternFill>
    </fill>
    <fill>
      <patternFill patternType="solid">
        <fgColor rgb="FFFFFFFF"/>
        <bgColor rgb="FF000000"/>
      </patternFill>
    </fill>
    <fill>
      <patternFill patternType="solid">
        <fgColor rgb="FFFFFF99"/>
        <bgColor rgb="FF000000"/>
      </patternFill>
    </fill>
    <fill>
      <patternFill patternType="solid">
        <fgColor rgb="FF0070C0"/>
        <bgColor indexed="64"/>
      </patternFill>
    </fill>
    <fill>
      <patternFill patternType="solid">
        <fgColor theme="3"/>
        <bgColor indexed="64"/>
      </patternFill>
    </fill>
    <fill>
      <patternFill patternType="solid">
        <fgColor theme="0" tint="-0.14999847407452621"/>
        <bgColor indexed="64"/>
      </patternFill>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235">
    <xf numFmtId="0" fontId="0" fillId="0" borderId="0" xfId="0"/>
    <xf numFmtId="0" fontId="0" fillId="0" borderId="1" xfId="0" applyBorder="1"/>
    <xf numFmtId="0" fontId="0" fillId="3" borderId="1" xfId="0" applyFill="1" applyBorder="1"/>
    <xf numFmtId="166" fontId="0" fillId="0" borderId="1" xfId="0" applyNumberFormat="1" applyBorder="1"/>
    <xf numFmtId="0" fontId="0" fillId="0" borderId="4" xfId="0" applyBorder="1"/>
    <xf numFmtId="0" fontId="0" fillId="12" borderId="1" xfId="0" applyFill="1" applyBorder="1" applyProtection="1">
      <protection locked="0"/>
    </xf>
    <xf numFmtId="0" fontId="1" fillId="12" borderId="1" xfId="0" applyFont="1" applyFill="1" applyBorder="1" applyAlignment="1">
      <alignment vertical="center" wrapText="1"/>
    </xf>
    <xf numFmtId="0" fontId="0" fillId="2" borderId="1" xfId="0" applyFill="1" applyBorder="1" applyProtection="1">
      <protection locked="0"/>
    </xf>
    <xf numFmtId="165" fontId="0" fillId="2" borderId="1" xfId="0" applyNumberFormat="1" applyFill="1" applyBorder="1" applyProtection="1">
      <protection locked="0"/>
    </xf>
    <xf numFmtId="0" fontId="0" fillId="4" borderId="1" xfId="0" applyFill="1" applyBorder="1" applyProtection="1">
      <protection locked="0"/>
    </xf>
    <xf numFmtId="165" fontId="0" fillId="4" borderId="1" xfId="0" applyNumberFormat="1" applyFill="1" applyBorder="1" applyProtection="1">
      <protection locked="0"/>
    </xf>
    <xf numFmtId="0" fontId="1" fillId="0" borderId="1" xfId="0" applyFont="1" applyBorder="1" applyAlignment="1" applyProtection="1">
      <alignment wrapText="1"/>
      <protection locked="0"/>
    </xf>
    <xf numFmtId="0" fontId="0" fillId="0" borderId="1" xfId="0" applyBorder="1" applyProtection="1">
      <protection locked="0"/>
    </xf>
    <xf numFmtId="0" fontId="2" fillId="0" borderId="1" xfId="0" applyFont="1" applyBorder="1" applyAlignment="1" applyProtection="1">
      <alignment wrapText="1"/>
      <protection locked="0"/>
    </xf>
    <xf numFmtId="0" fontId="0" fillId="0" borderId="1" xfId="0" quotePrefix="1" applyBorder="1" applyProtection="1">
      <protection locked="0"/>
    </xf>
    <xf numFmtId="0" fontId="1" fillId="12" borderId="1" xfId="0" applyFont="1" applyFill="1" applyBorder="1" applyAlignment="1" applyProtection="1">
      <alignment vertical="center" wrapText="1"/>
      <protection locked="0"/>
    </xf>
    <xf numFmtId="165" fontId="0" fillId="12" borderId="1" xfId="0" applyNumberFormat="1" applyFill="1" applyBorder="1" applyProtection="1">
      <protection locked="0"/>
    </xf>
    <xf numFmtId="165" fontId="1" fillId="12" borderId="1" xfId="0" applyNumberFormat="1" applyFont="1" applyFill="1" applyBorder="1" applyAlignment="1" applyProtection="1">
      <alignment horizontal="right"/>
      <protection locked="0"/>
    </xf>
    <xf numFmtId="165" fontId="1" fillId="2" borderId="1" xfId="0" applyNumberFormat="1" applyFont="1" applyFill="1" applyBorder="1" applyAlignment="1" applyProtection="1">
      <alignment horizontal="right"/>
      <protection locked="0"/>
    </xf>
    <xf numFmtId="165" fontId="1" fillId="4" borderId="1" xfId="0" applyNumberFormat="1" applyFont="1" applyFill="1" applyBorder="1" applyAlignment="1" applyProtection="1">
      <alignment horizontal="right"/>
      <protection locked="0"/>
    </xf>
    <xf numFmtId="0" fontId="0" fillId="0" borderId="1" xfId="0" applyBorder="1" applyAlignment="1" applyProtection="1">
      <alignment wrapText="1"/>
      <protection locked="0"/>
    </xf>
    <xf numFmtId="165" fontId="1" fillId="12" borderId="1" xfId="0" applyNumberFormat="1" applyFont="1" applyFill="1" applyBorder="1" applyAlignment="1" applyProtection="1">
      <alignment vertical="center" wrapText="1"/>
      <protection locked="0"/>
    </xf>
    <xf numFmtId="0" fontId="7" fillId="10" borderId="1" xfId="0" applyFont="1" applyFill="1" applyBorder="1" applyProtection="1">
      <protection locked="0"/>
    </xf>
    <xf numFmtId="0" fontId="0" fillId="10" borderId="2" xfId="0" applyFill="1" applyBorder="1" applyProtection="1">
      <protection locked="0"/>
    </xf>
    <xf numFmtId="0" fontId="0" fillId="10" borderId="3" xfId="0" applyFill="1" applyBorder="1" applyProtection="1">
      <protection locked="0"/>
    </xf>
    <xf numFmtId="0" fontId="0" fillId="10" borderId="4" xfId="0" applyFill="1" applyBorder="1" applyProtection="1">
      <protection locked="0"/>
    </xf>
    <xf numFmtId="0" fontId="0" fillId="10" borderId="0" xfId="0" applyFill="1" applyProtection="1">
      <protection locked="0"/>
    </xf>
    <xf numFmtId="0" fontId="0" fillId="10" borderId="1" xfId="0" applyFill="1" applyBorder="1" applyProtection="1">
      <protection locked="0"/>
    </xf>
    <xf numFmtId="0" fontId="1" fillId="0" borderId="1" xfId="0" applyFont="1" applyBorder="1" applyProtection="1">
      <protection locked="0"/>
    </xf>
    <xf numFmtId="0" fontId="1" fillId="2" borderId="0" xfId="0" applyFont="1" applyFill="1" applyAlignment="1" applyProtection="1">
      <alignment horizontal="center" vertical="center" wrapText="1"/>
      <protection locked="0"/>
    </xf>
    <xf numFmtId="0" fontId="0" fillId="0" borderId="0" xfId="0" applyProtection="1">
      <protection locked="0"/>
    </xf>
    <xf numFmtId="0" fontId="4" fillId="9" borderId="1" xfId="0"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locked="0"/>
    </xf>
    <xf numFmtId="0" fontId="1" fillId="11" borderId="7" xfId="0" applyFont="1" applyFill="1" applyBorder="1" applyAlignment="1" applyProtection="1">
      <alignment wrapText="1"/>
      <protection locked="0"/>
    </xf>
    <xf numFmtId="0" fontId="1" fillId="11" borderId="5" xfId="0" applyFont="1" applyFill="1" applyBorder="1" applyAlignment="1" applyProtection="1">
      <alignment horizontal="center"/>
      <protection locked="0"/>
    </xf>
    <xf numFmtId="0" fontId="1" fillId="11" borderId="5" xfId="0" applyFont="1" applyFill="1" applyBorder="1" applyProtection="1">
      <protection locked="0"/>
    </xf>
    <xf numFmtId="0" fontId="1" fillId="11" borderId="5" xfId="0" applyFont="1" applyFill="1" applyBorder="1" applyAlignment="1" applyProtection="1">
      <alignment horizontal="right"/>
      <protection locked="0"/>
    </xf>
    <xf numFmtId="0" fontId="1" fillId="11" borderId="0" xfId="0" applyFont="1" applyFill="1" applyAlignment="1" applyProtection="1">
      <alignment horizontal="right"/>
      <protection locked="0"/>
    </xf>
    <xf numFmtId="0" fontId="0" fillId="11" borderId="0" xfId="0" applyFill="1" applyProtection="1">
      <protection locked="0"/>
    </xf>
    <xf numFmtId="0" fontId="4" fillId="11" borderId="8" xfId="0" applyFont="1" applyFill="1" applyBorder="1" applyProtection="1">
      <protection locked="0"/>
    </xf>
    <xf numFmtId="165" fontId="4" fillId="9" borderId="1" xfId="0" applyNumberFormat="1" applyFont="1" applyFill="1" applyBorder="1" applyProtection="1">
      <protection locked="0"/>
    </xf>
    <xf numFmtId="0" fontId="0" fillId="0" borderId="0" xfId="0" applyAlignment="1" applyProtection="1">
      <alignment wrapText="1"/>
      <protection locked="0"/>
    </xf>
    <xf numFmtId="0" fontId="0" fillId="3" borderId="0" xfId="0" applyFill="1" applyProtection="1">
      <protection locked="0"/>
    </xf>
    <xf numFmtId="0" fontId="0" fillId="0" borderId="4" xfId="0" applyBorder="1" applyProtection="1">
      <protection locked="0"/>
    </xf>
    <xf numFmtId="0" fontId="0" fillId="3" borderId="1" xfId="0" applyFill="1" applyBorder="1" applyProtection="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right" vertical="center"/>
      <protection locked="0"/>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vertical="center" wrapText="1"/>
      <protection locked="0"/>
    </xf>
    <xf numFmtId="0" fontId="1" fillId="4" borderId="1" xfId="0" applyFont="1" applyFill="1" applyBorder="1" applyAlignment="1" applyProtection="1">
      <alignment horizontal="right" vertical="center"/>
      <protection locked="0"/>
    </xf>
    <xf numFmtId="0" fontId="11" fillId="0" borderId="0" xfId="0" applyFont="1"/>
    <xf numFmtId="0" fontId="0" fillId="15" borderId="1" xfId="0" applyFill="1" applyBorder="1"/>
    <xf numFmtId="0" fontId="0" fillId="15" borderId="1" xfId="0" applyFill="1" applyBorder="1" applyAlignment="1">
      <alignment horizontal="center" vertical="center"/>
    </xf>
    <xf numFmtId="0" fontId="0" fillId="5" borderId="0" xfId="0" applyFill="1"/>
    <xf numFmtId="0" fontId="1" fillId="5" borderId="0" xfId="0" applyFont="1" applyFill="1"/>
    <xf numFmtId="166" fontId="1" fillId="5" borderId="0" xfId="0" applyNumberFormat="1" applyFont="1" applyFill="1"/>
    <xf numFmtId="166" fontId="1" fillId="14" borderId="9" xfId="0" applyNumberFormat="1" applyFont="1" applyFill="1" applyBorder="1" applyAlignment="1">
      <alignment wrapText="1"/>
    </xf>
    <xf numFmtId="166" fontId="1" fillId="14" borderId="14" xfId="0" applyNumberFormat="1" applyFont="1" applyFill="1" applyBorder="1" applyAlignment="1">
      <alignment horizontal="center" wrapText="1"/>
    </xf>
    <xf numFmtId="0" fontId="1" fillId="8" borderId="15" xfId="0" applyFont="1" applyFill="1" applyBorder="1" applyAlignment="1">
      <alignment horizontal="right" vertical="center"/>
    </xf>
    <xf numFmtId="165" fontId="2" fillId="5" borderId="6" xfId="3" applyNumberFormat="1" applyFont="1" applyFill="1" applyBorder="1" applyAlignment="1" applyProtection="1">
      <alignment horizontal="right" vertical="center"/>
    </xf>
    <xf numFmtId="165" fontId="2" fillId="5" borderId="12" xfId="3" applyNumberFormat="1" applyFont="1" applyFill="1" applyBorder="1" applyAlignment="1" applyProtection="1">
      <alignment horizontal="right" vertical="center"/>
    </xf>
    <xf numFmtId="0" fontId="1" fillId="7" borderId="1" xfId="0" applyFont="1" applyFill="1" applyBorder="1" applyAlignment="1">
      <alignment horizontal="right" vertical="center"/>
    </xf>
    <xf numFmtId="167" fontId="10" fillId="7" borderId="1" xfId="2" applyNumberFormat="1" applyFont="1" applyFill="1" applyBorder="1" applyAlignment="1" applyProtection="1">
      <alignment horizontal="center" vertical="center"/>
    </xf>
    <xf numFmtId="166" fontId="0" fillId="5" borderId="0" xfId="0" applyNumberFormat="1" applyFill="1"/>
    <xf numFmtId="0" fontId="0" fillId="5" borderId="0" xfId="0" applyFill="1" applyProtection="1">
      <protection locked="0"/>
    </xf>
    <xf numFmtId="0" fontId="1" fillId="5" borderId="13" xfId="0" applyFont="1" applyFill="1" applyBorder="1" applyProtection="1">
      <protection locked="0"/>
    </xf>
    <xf numFmtId="166" fontId="1" fillId="14" borderId="9" xfId="0" applyNumberFormat="1" applyFont="1" applyFill="1" applyBorder="1" applyAlignment="1" applyProtection="1">
      <alignment wrapText="1"/>
      <protection locked="0"/>
    </xf>
    <xf numFmtId="166" fontId="1" fillId="14" borderId="14" xfId="0" applyNumberFormat="1" applyFont="1" applyFill="1" applyBorder="1" applyAlignment="1" applyProtection="1">
      <alignment horizontal="center" wrapText="1"/>
      <protection locked="0"/>
    </xf>
    <xf numFmtId="0" fontId="1" fillId="8" borderId="10" xfId="0" applyFont="1" applyFill="1" applyBorder="1" applyProtection="1">
      <protection locked="0"/>
    </xf>
    <xf numFmtId="168" fontId="9" fillId="5" borderId="1" xfId="3" applyNumberFormat="1" applyFont="1" applyFill="1" applyBorder="1" applyAlignment="1" applyProtection="1">
      <alignment horizontal="right"/>
      <protection locked="0"/>
    </xf>
    <xf numFmtId="168" fontId="2" fillId="5" borderId="2" xfId="3" applyNumberFormat="1" applyFont="1" applyFill="1" applyBorder="1" applyProtection="1">
      <protection locked="0"/>
    </xf>
    <xf numFmtId="167" fontId="10" fillId="5" borderId="1" xfId="2" applyNumberFormat="1" applyFont="1" applyFill="1" applyBorder="1" applyAlignment="1" applyProtection="1">
      <alignment horizontal="center"/>
      <protection locked="0"/>
    </xf>
    <xf numFmtId="168" fontId="2" fillId="5" borderId="6" xfId="3" applyNumberFormat="1" applyFont="1" applyFill="1" applyBorder="1" applyAlignment="1" applyProtection="1">
      <alignment horizontal="right" vertical="center"/>
      <protection locked="0"/>
    </xf>
    <xf numFmtId="168" fontId="2" fillId="5" borderId="12" xfId="3" applyNumberFormat="1" applyFont="1" applyFill="1" applyBorder="1" applyAlignment="1" applyProtection="1">
      <alignment horizontal="right" vertical="center"/>
      <protection locked="0"/>
    </xf>
    <xf numFmtId="0" fontId="1" fillId="7" borderId="1" xfId="0" applyFont="1" applyFill="1" applyBorder="1" applyAlignment="1" applyProtection="1">
      <alignment horizontal="right" vertical="center"/>
      <protection locked="0"/>
    </xf>
    <xf numFmtId="167" fontId="10" fillId="7" borderId="1" xfId="2" applyNumberFormat="1" applyFont="1" applyFill="1" applyBorder="1" applyAlignment="1" applyProtection="1">
      <alignment horizontal="center" vertical="center"/>
      <protection locked="0"/>
    </xf>
    <xf numFmtId="0" fontId="0" fillId="5" borderId="18" xfId="0" applyFill="1" applyBorder="1" applyProtection="1">
      <protection locked="0"/>
    </xf>
    <xf numFmtId="0" fontId="1" fillId="0" borderId="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protection locked="0"/>
    </xf>
    <xf numFmtId="0" fontId="0" fillId="0" borderId="1" xfId="0" applyBorder="1" applyAlignment="1">
      <alignment vertical="center"/>
    </xf>
    <xf numFmtId="0" fontId="2" fillId="0" borderId="1" xfId="0" applyFont="1" applyBorder="1" applyAlignment="1" applyProtection="1">
      <alignment vertical="center" wrapText="1"/>
      <protection locked="0"/>
    </xf>
    <xf numFmtId="0" fontId="0" fillId="0" borderId="1" xfId="0" applyBorder="1" applyAlignment="1">
      <alignment horizontal="center" vertical="center"/>
    </xf>
    <xf numFmtId="165" fontId="2" fillId="5" borderId="2" xfId="3" applyNumberFormat="1" applyFont="1" applyFill="1" applyBorder="1" applyAlignment="1" applyProtection="1">
      <alignment vertical="center"/>
    </xf>
    <xf numFmtId="167" fontId="10" fillId="5" borderId="1" xfId="2" applyNumberFormat="1" applyFont="1" applyFill="1" applyBorder="1" applyAlignment="1" applyProtection="1">
      <alignment horizontal="center" vertical="center"/>
    </xf>
    <xf numFmtId="0" fontId="0" fillId="5" borderId="0" xfId="0" applyFill="1" applyAlignment="1">
      <alignment vertical="center"/>
    </xf>
    <xf numFmtId="0" fontId="1" fillId="2" borderId="4" xfId="0" applyFont="1" applyFill="1" applyBorder="1" applyAlignment="1" applyProtection="1">
      <alignment horizontal="center" vertical="center"/>
      <protection locked="0"/>
    </xf>
    <xf numFmtId="4" fontId="9" fillId="7" borderId="1" xfId="0" applyNumberFormat="1" applyFont="1" applyFill="1" applyBorder="1" applyAlignment="1">
      <alignment vertical="center"/>
    </xf>
    <xf numFmtId="0" fontId="15" fillId="0" borderId="1" xfId="0" applyFont="1" applyBorder="1" applyAlignment="1">
      <alignment vertical="center"/>
    </xf>
    <xf numFmtId="0" fontId="17" fillId="0" borderId="0" xfId="0" applyFont="1" applyAlignment="1">
      <alignment vertical="center"/>
    </xf>
    <xf numFmtId="0" fontId="18" fillId="16" borderId="1" xfId="0" applyFont="1" applyFill="1" applyBorder="1" applyAlignment="1">
      <alignment horizontal="center" vertical="center"/>
    </xf>
    <xf numFmtId="0" fontId="19" fillId="18" borderId="1" xfId="0" applyFont="1" applyFill="1" applyBorder="1" applyAlignment="1">
      <alignment horizontal="center" vertical="center" wrapText="1"/>
    </xf>
    <xf numFmtId="0" fontId="15" fillId="19" borderId="1" xfId="0" applyFont="1" applyFill="1" applyBorder="1" applyAlignment="1">
      <alignment horizontal="center" vertical="center"/>
    </xf>
    <xf numFmtId="0" fontId="15" fillId="19" borderId="1" xfId="0" applyFont="1" applyFill="1" applyBorder="1" applyAlignment="1">
      <alignment horizontal="center" vertical="center" wrapText="1"/>
    </xf>
    <xf numFmtId="0" fontId="15" fillId="20" borderId="1" xfId="0" applyFont="1" applyFill="1" applyBorder="1" applyAlignment="1">
      <alignment horizontal="center" vertical="center"/>
    </xf>
    <xf numFmtId="0" fontId="15" fillId="20" borderId="1" xfId="0" applyFont="1" applyFill="1" applyBorder="1" applyAlignment="1">
      <alignment horizontal="center" vertical="center" wrapText="1"/>
    </xf>
    <xf numFmtId="0" fontId="17" fillId="0" borderId="0" xfId="0" applyFont="1" applyAlignment="1">
      <alignment horizontal="center" vertical="center"/>
    </xf>
    <xf numFmtId="0" fontId="15" fillId="21" borderId="7" xfId="0" applyFont="1" applyFill="1" applyBorder="1" applyAlignment="1">
      <alignment vertical="center" wrapText="1"/>
    </xf>
    <xf numFmtId="0" fontId="15" fillId="21" borderId="5" xfId="0" applyFont="1" applyFill="1" applyBorder="1" applyAlignment="1">
      <alignment horizontal="center" vertical="center"/>
    </xf>
    <xf numFmtId="0" fontId="15" fillId="21" borderId="5" xfId="0" applyFont="1" applyFill="1" applyBorder="1" applyAlignment="1">
      <alignment vertical="center"/>
    </xf>
    <xf numFmtId="0" fontId="15" fillId="21" borderId="5" xfId="0" applyFont="1" applyFill="1" applyBorder="1" applyAlignment="1">
      <alignment horizontal="right" vertical="center"/>
    </xf>
    <xf numFmtId="0" fontId="17" fillId="21" borderId="0" xfId="0" applyFont="1" applyFill="1" applyAlignment="1">
      <alignment vertical="center"/>
    </xf>
    <xf numFmtId="0" fontId="18" fillId="21" borderId="8" xfId="0" applyFont="1" applyFill="1" applyBorder="1" applyAlignment="1">
      <alignment vertical="center"/>
    </xf>
    <xf numFmtId="0" fontId="15" fillId="0" borderId="1" xfId="0" applyFont="1" applyBorder="1" applyAlignment="1">
      <alignment vertical="center" wrapText="1"/>
    </xf>
    <xf numFmtId="0" fontId="15" fillId="0" borderId="1" xfId="0" applyFont="1" applyBorder="1" applyAlignment="1">
      <alignment wrapText="1"/>
    </xf>
    <xf numFmtId="0" fontId="15" fillId="23" borderId="1" xfId="0" applyFont="1" applyFill="1" applyBorder="1" applyAlignment="1">
      <alignment vertical="center" wrapText="1"/>
    </xf>
    <xf numFmtId="0" fontId="17" fillId="23" borderId="1" xfId="0" applyFont="1" applyFill="1" applyBorder="1" applyAlignment="1">
      <alignment vertical="center"/>
    </xf>
    <xf numFmtId="165" fontId="17" fillId="23" borderId="1" xfId="0" applyNumberFormat="1" applyFont="1" applyFill="1" applyBorder="1" applyAlignment="1">
      <alignment vertical="center"/>
    </xf>
    <xf numFmtId="165" fontId="15" fillId="23" borderId="1" xfId="0" applyNumberFormat="1" applyFont="1" applyFill="1" applyBorder="1" applyAlignment="1">
      <alignment horizontal="right" vertical="center"/>
    </xf>
    <xf numFmtId="165" fontId="18" fillId="16" borderId="1" xfId="0" applyNumberFormat="1" applyFont="1" applyFill="1" applyBorder="1" applyAlignment="1">
      <alignment vertical="center"/>
    </xf>
    <xf numFmtId="0" fontId="17" fillId="19" borderId="1" xfId="0" applyFont="1" applyFill="1" applyBorder="1" applyAlignment="1">
      <alignment vertical="center"/>
    </xf>
    <xf numFmtId="165" fontId="17" fillId="19" borderId="1" xfId="0" applyNumberFormat="1" applyFont="1" applyFill="1" applyBorder="1" applyAlignment="1">
      <alignment vertical="center"/>
    </xf>
    <xf numFmtId="165" fontId="15" fillId="19" borderId="1" xfId="0" applyNumberFormat="1" applyFont="1" applyFill="1" applyBorder="1" applyAlignment="1">
      <alignment horizontal="right" vertical="center"/>
    </xf>
    <xf numFmtId="0" fontId="17" fillId="20" borderId="1" xfId="0" applyFont="1" applyFill="1" applyBorder="1" applyAlignment="1">
      <alignment vertical="center"/>
    </xf>
    <xf numFmtId="165" fontId="17" fillId="20" borderId="1" xfId="0" applyNumberFormat="1" applyFont="1" applyFill="1" applyBorder="1" applyAlignment="1">
      <alignment vertical="center"/>
    </xf>
    <xf numFmtId="165" fontId="15" fillId="20" borderId="1" xfId="0" applyNumberFormat="1" applyFont="1" applyFill="1" applyBorder="1" applyAlignment="1">
      <alignment horizontal="right" vertical="center"/>
    </xf>
    <xf numFmtId="0" fontId="17" fillId="0" borderId="1" xfId="0" applyFont="1" applyBorder="1" applyAlignment="1">
      <alignment horizontal="left" vertical="center" wrapText="1" indent="5"/>
    </xf>
    <xf numFmtId="0" fontId="17" fillId="0" borderId="1" xfId="0" applyFont="1" applyBorder="1" applyAlignment="1" applyProtection="1">
      <alignment horizontal="left" vertical="center" wrapText="1" indent="5"/>
      <protection locked="0"/>
    </xf>
    <xf numFmtId="0" fontId="17" fillId="0" borderId="1" xfId="0" applyFont="1" applyBorder="1" applyAlignment="1">
      <alignment vertical="center"/>
    </xf>
    <xf numFmtId="0" fontId="21" fillId="0" borderId="1" xfId="0" applyFont="1" applyBorder="1" applyAlignment="1">
      <alignment horizontal="left" vertical="center" wrapText="1" indent="5"/>
    </xf>
    <xf numFmtId="165" fontId="15" fillId="23" borderId="1" xfId="0" applyNumberFormat="1" applyFont="1" applyFill="1" applyBorder="1" applyAlignment="1">
      <alignment vertical="center" wrapText="1"/>
    </xf>
    <xf numFmtId="0" fontId="17" fillId="0" borderId="1" xfId="0" applyFont="1" applyBorder="1" applyAlignment="1">
      <alignment vertical="center" wrapText="1"/>
    </xf>
    <xf numFmtId="0" fontId="22" fillId="0" borderId="1" xfId="0" applyFont="1" applyBorder="1" applyAlignment="1">
      <alignment vertical="center"/>
    </xf>
    <xf numFmtId="0" fontId="17" fillId="24" borderId="2" xfId="0" applyFont="1" applyFill="1" applyBorder="1" applyAlignment="1">
      <alignment vertical="center"/>
    </xf>
    <xf numFmtId="0" fontId="17" fillId="24" borderId="3" xfId="0" applyFont="1" applyFill="1" applyBorder="1" applyAlignment="1">
      <alignment vertical="center"/>
    </xf>
    <xf numFmtId="0" fontId="17" fillId="24" borderId="4" xfId="0" applyFont="1" applyFill="1" applyBorder="1" applyAlignment="1">
      <alignment vertical="center"/>
    </xf>
    <xf numFmtId="0" fontId="17" fillId="0" borderId="0" xfId="0" applyFont="1"/>
    <xf numFmtId="0" fontId="21" fillId="0" borderId="1" xfId="0" applyFont="1" applyBorder="1" applyAlignment="1">
      <alignment vertical="center" wrapText="1"/>
    </xf>
    <xf numFmtId="0" fontId="0" fillId="0" borderId="0" xfId="0" applyAlignment="1">
      <alignment horizontal="center"/>
    </xf>
    <xf numFmtId="0" fontId="12" fillId="15" borderId="1" xfId="0" applyFont="1" applyFill="1" applyBorder="1" applyAlignment="1">
      <alignment horizontal="center" vertical="top" wrapText="1"/>
    </xf>
    <xf numFmtId="165" fontId="0" fillId="0" borderId="1" xfId="0" applyNumberFormat="1" applyBorder="1" applyAlignment="1">
      <alignment horizontal="center" vertical="center"/>
    </xf>
    <xf numFmtId="169" fontId="0" fillId="0" borderId="1" xfId="0" applyNumberFormat="1" applyBorder="1" applyAlignment="1">
      <alignment horizontal="center" vertical="center"/>
    </xf>
    <xf numFmtId="49" fontId="0" fillId="0" borderId="1" xfId="0" applyNumberFormat="1" applyBorder="1" applyAlignment="1">
      <alignment horizontal="center" vertical="center"/>
    </xf>
    <xf numFmtId="169" fontId="0" fillId="0" borderId="1" xfId="0" applyNumberFormat="1" applyBorder="1" applyAlignment="1" applyProtection="1">
      <alignment horizontal="center" vertical="center"/>
      <protection locked="0"/>
    </xf>
    <xf numFmtId="165" fontId="0" fillId="0" borderId="1" xfId="0" applyNumberFormat="1" applyBorder="1" applyAlignment="1" applyProtection="1">
      <alignment horizontal="center" vertical="center"/>
      <protection locked="0"/>
    </xf>
    <xf numFmtId="0" fontId="1" fillId="15" borderId="1" xfId="0" applyFont="1" applyFill="1" applyBorder="1" applyAlignment="1">
      <alignment horizontal="center"/>
    </xf>
    <xf numFmtId="0" fontId="0" fillId="15" borderId="1" xfId="0" applyFill="1" applyBorder="1" applyAlignment="1">
      <alignment horizontal="center"/>
    </xf>
    <xf numFmtId="165" fontId="3" fillId="15" borderId="1" xfId="0" applyNumberFormat="1" applyFont="1" applyFill="1" applyBorder="1" applyAlignment="1">
      <alignment horizontal="center"/>
    </xf>
    <xf numFmtId="0" fontId="0" fillId="0" borderId="1" xfId="0" applyBorder="1" applyAlignment="1" applyProtection="1">
      <alignment horizontal="left" vertical="top" wrapText="1" indent="5"/>
      <protection locked="0"/>
    </xf>
    <xf numFmtId="0" fontId="2" fillId="0" borderId="1" xfId="0" applyFont="1" applyBorder="1" applyAlignment="1" applyProtection="1">
      <alignment horizontal="left" vertical="top" wrapText="1" indent="5"/>
      <protection locked="0"/>
    </xf>
    <xf numFmtId="0" fontId="12" fillId="15" borderId="1" xfId="0" applyFont="1" applyFill="1" applyBorder="1" applyAlignment="1">
      <alignment horizontal="center" vertical="top"/>
    </xf>
    <xf numFmtId="0" fontId="0" fillId="0" borderId="0" xfId="0" applyAlignment="1">
      <alignment horizontal="center" vertical="top"/>
    </xf>
    <xf numFmtId="0" fontId="28" fillId="0" borderId="1" xfId="0" applyFont="1" applyBorder="1" applyAlignment="1">
      <alignment vertical="center" wrapText="1"/>
    </xf>
    <xf numFmtId="0" fontId="28" fillId="23" borderId="1" xfId="0" applyFont="1" applyFill="1" applyBorder="1" applyAlignment="1">
      <alignment vertical="center" wrapText="1"/>
    </xf>
    <xf numFmtId="0" fontId="15" fillId="23" borderId="1" xfId="0" applyFont="1" applyFill="1" applyBorder="1" applyAlignment="1">
      <alignment horizontal="right" vertical="center"/>
    </xf>
    <xf numFmtId="0" fontId="17" fillId="0" borderId="1" xfId="0" applyFont="1" applyBorder="1" applyAlignment="1">
      <alignment horizontal="right" vertical="center"/>
    </xf>
    <xf numFmtId="165" fontId="18" fillId="16" borderId="1" xfId="0" applyNumberFormat="1" applyFont="1" applyFill="1" applyBorder="1" applyAlignment="1">
      <alignment horizontal="right" vertical="center"/>
    </xf>
    <xf numFmtId="0" fontId="17" fillId="23" borderId="1" xfId="0" applyFont="1" applyFill="1" applyBorder="1" applyAlignment="1">
      <alignment horizontal="right" vertical="center"/>
    </xf>
    <xf numFmtId="165" fontId="17" fillId="23" borderId="1" xfId="0" applyNumberFormat="1" applyFont="1" applyFill="1" applyBorder="1" applyAlignment="1">
      <alignment horizontal="right" vertical="center"/>
    </xf>
    <xf numFmtId="0" fontId="17" fillId="20" borderId="1" xfId="0" applyFont="1" applyFill="1" applyBorder="1" applyAlignment="1">
      <alignment horizontal="right" vertical="center"/>
    </xf>
    <xf numFmtId="165" fontId="17" fillId="20" borderId="1" xfId="0" applyNumberFormat="1" applyFont="1" applyFill="1" applyBorder="1" applyAlignment="1">
      <alignment horizontal="right" vertical="center"/>
    </xf>
    <xf numFmtId="0" fontId="26" fillId="0" borderId="1" xfId="0" applyFont="1" applyBorder="1" applyAlignment="1" applyProtection="1">
      <alignment wrapText="1"/>
      <protection locked="0"/>
    </xf>
    <xf numFmtId="0" fontId="26" fillId="0" borderId="1" xfId="0" applyFont="1" applyBorder="1" applyAlignment="1" applyProtection="1">
      <alignment vertical="center" wrapText="1"/>
      <protection locked="0"/>
    </xf>
    <xf numFmtId="0" fontId="26" fillId="12" borderId="1" xfId="0" applyFont="1" applyFill="1" applyBorder="1" applyAlignment="1" applyProtection="1">
      <alignment vertical="center" wrapText="1"/>
      <protection locked="0"/>
    </xf>
    <xf numFmtId="0" fontId="21" fillId="0" borderId="1" xfId="0" applyFont="1" applyBorder="1" applyAlignment="1" applyProtection="1">
      <alignment horizontal="left" vertical="center" wrapText="1" indent="5"/>
      <protection locked="0"/>
    </xf>
    <xf numFmtId="0" fontId="1" fillId="0" borderId="0" xfId="0" applyFont="1"/>
    <xf numFmtId="166" fontId="1" fillId="0" borderId="0" xfId="0" applyNumberFormat="1" applyFont="1"/>
    <xf numFmtId="0" fontId="1" fillId="15" borderId="1" xfId="0" applyFont="1" applyFill="1" applyBorder="1" applyAlignment="1">
      <alignment horizontal="right" vertical="center"/>
    </xf>
    <xf numFmtId="49" fontId="0" fillId="3" borderId="1" xfId="0" applyNumberFormat="1" applyFill="1" applyBorder="1" applyAlignment="1">
      <alignment vertical="center"/>
    </xf>
    <xf numFmtId="49" fontId="0" fillId="3" borderId="1" xfId="0" applyNumberFormat="1" applyFill="1" applyBorder="1" applyAlignment="1">
      <alignment horizontal="center" vertical="center"/>
    </xf>
    <xf numFmtId="0" fontId="1" fillId="15" borderId="1" xfId="0" applyFont="1" applyFill="1" applyBorder="1" applyAlignment="1">
      <alignment horizontal="center" vertical="center"/>
    </xf>
    <xf numFmtId="165" fontId="29" fillId="3" borderId="1" xfId="3" applyNumberFormat="1" applyFont="1" applyFill="1" applyBorder="1" applyAlignment="1" applyProtection="1">
      <alignment vertical="center"/>
      <protection locked="0"/>
    </xf>
    <xf numFmtId="2" fontId="17" fillId="25" borderId="1" xfId="0" applyNumberFormat="1" applyFont="1" applyFill="1" applyBorder="1" applyAlignment="1" applyProtection="1">
      <alignment vertical="center"/>
      <protection locked="0"/>
    </xf>
    <xf numFmtId="2" fontId="17" fillId="23" borderId="1" xfId="0" applyNumberFormat="1" applyFont="1" applyFill="1" applyBorder="1" applyAlignment="1">
      <alignment vertical="center"/>
    </xf>
    <xf numFmtId="0" fontId="1" fillId="5" borderId="13" xfId="0" applyFont="1" applyFill="1" applyBorder="1" applyAlignment="1">
      <alignment horizontal="left"/>
    </xf>
    <xf numFmtId="0" fontId="1" fillId="8" borderId="10" xfId="0" applyFont="1" applyFill="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1" xfId="2" applyFont="1" applyBorder="1"/>
    <xf numFmtId="0" fontId="4" fillId="26" borderId="1" xfId="0" applyFont="1" applyFill="1" applyBorder="1" applyAlignment="1">
      <alignment horizontal="center"/>
    </xf>
    <xf numFmtId="0" fontId="4" fillId="26" borderId="0" xfId="0" applyFont="1" applyFill="1" applyAlignment="1">
      <alignment horizontal="center" wrapText="1"/>
    </xf>
    <xf numFmtId="0" fontId="1" fillId="0" borderId="1" xfId="0" applyFont="1" applyBorder="1"/>
    <xf numFmtId="9" fontId="1" fillId="0" borderId="1" xfId="0" applyNumberFormat="1" applyFont="1" applyBorder="1"/>
    <xf numFmtId="166" fontId="1" fillId="0" borderId="1" xfId="0" applyNumberFormat="1" applyFont="1" applyBorder="1"/>
    <xf numFmtId="166" fontId="0" fillId="0" borderId="1" xfId="2" applyNumberFormat="1" applyFont="1" applyBorder="1" applyAlignment="1">
      <alignment horizontal="right"/>
    </xf>
    <xf numFmtId="166" fontId="0" fillId="0" borderId="0" xfId="1" applyNumberFormat="1" applyFont="1"/>
    <xf numFmtId="166" fontId="0" fillId="0" borderId="1" xfId="1" applyNumberFormat="1" applyFont="1" applyBorder="1"/>
    <xf numFmtId="166" fontId="0" fillId="0" borderId="1" xfId="2" applyNumberFormat="1" applyFont="1" applyBorder="1"/>
    <xf numFmtId="166" fontId="1" fillId="0" borderId="1" xfId="1" applyNumberFormat="1" applyFont="1" applyBorder="1"/>
    <xf numFmtId="0" fontId="2" fillId="0" borderId="1" xfId="0" applyFont="1" applyBorder="1"/>
    <xf numFmtId="166" fontId="2" fillId="0" borderId="1" xfId="1" applyNumberFormat="1" applyFont="1" applyBorder="1"/>
    <xf numFmtId="170" fontId="0" fillId="0" borderId="0" xfId="0" applyNumberFormat="1"/>
    <xf numFmtId="10" fontId="0" fillId="0" borderId="0" xfId="0" applyNumberFormat="1"/>
    <xf numFmtId="0" fontId="4" fillId="26" borderId="0" xfId="0" applyFont="1" applyFill="1" applyAlignment="1">
      <alignment horizontal="center"/>
    </xf>
    <xf numFmtId="166" fontId="2" fillId="0" borderId="1" xfId="0" applyNumberFormat="1" applyFont="1" applyBorder="1"/>
    <xf numFmtId="2" fontId="0" fillId="0" borderId="1" xfId="0" applyNumberFormat="1" applyBorder="1"/>
    <xf numFmtId="166" fontId="0" fillId="0" borderId="3" xfId="1" applyNumberFormat="1" applyFont="1" applyBorder="1"/>
    <xf numFmtId="0" fontId="32" fillId="27" borderId="1" xfId="0" applyFont="1" applyFill="1" applyBorder="1" applyAlignment="1">
      <alignment horizontal="center" vertical="center" textRotation="90" wrapText="1"/>
    </xf>
    <xf numFmtId="0" fontId="32" fillId="27" borderId="6" xfId="0" applyFont="1" applyFill="1" applyBorder="1" applyAlignment="1">
      <alignment vertical="center" textRotation="90" wrapText="1"/>
    </xf>
    <xf numFmtId="166" fontId="0" fillId="28" borderId="1" xfId="0" applyNumberFormat="1" applyFill="1" applyBorder="1"/>
    <xf numFmtId="166" fontId="1" fillId="28" borderId="1" xfId="0" applyNumberFormat="1" applyFont="1" applyFill="1" applyBorder="1"/>
    <xf numFmtId="10" fontId="0" fillId="0" borderId="1" xfId="2" applyNumberFormat="1" applyFont="1" applyBorder="1"/>
    <xf numFmtId="166" fontId="0" fillId="29" borderId="1" xfId="1" applyNumberFormat="1" applyFont="1" applyFill="1" applyBorder="1" applyProtection="1">
      <protection locked="0"/>
    </xf>
    <xf numFmtId="2" fontId="0" fillId="29" borderId="1" xfId="0" applyNumberFormat="1" applyFill="1" applyBorder="1" applyProtection="1">
      <protection locked="0"/>
    </xf>
    <xf numFmtId="9" fontId="0" fillId="29" borderId="1" xfId="2" applyFont="1" applyFill="1" applyBorder="1" applyAlignment="1" applyProtection="1">
      <alignment horizontal="right"/>
      <protection locked="0"/>
    </xf>
    <xf numFmtId="166" fontId="0" fillId="28" borderId="1" xfId="1" applyNumberFormat="1" applyFont="1" applyFill="1" applyBorder="1"/>
    <xf numFmtId="166" fontId="0" fillId="28" borderId="6" xfId="1" applyNumberFormat="1" applyFont="1" applyFill="1" applyBorder="1"/>
    <xf numFmtId="166" fontId="0" fillId="28" borderId="20" xfId="1" applyNumberFormat="1" applyFont="1" applyFill="1" applyBorder="1"/>
    <xf numFmtId="2" fontId="0" fillId="28" borderId="1" xfId="1" applyNumberFormat="1" applyFont="1" applyFill="1" applyBorder="1"/>
    <xf numFmtId="166" fontId="0" fillId="0" borderId="0" xfId="0" applyNumberFormat="1"/>
    <xf numFmtId="10" fontId="0" fillId="0" borderId="0" xfId="2" applyNumberFormat="1" applyFont="1"/>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left" vertical="top" wrapText="1"/>
    </xf>
    <xf numFmtId="0" fontId="0" fillId="0" borderId="2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2" fillId="27" borderId="6" xfId="0" applyFont="1" applyFill="1" applyBorder="1" applyAlignment="1">
      <alignment horizontal="center" vertical="center" textRotation="90" wrapText="1"/>
    </xf>
    <xf numFmtId="0" fontId="32" fillId="27" borderId="19" xfId="0" applyFont="1" applyFill="1" applyBorder="1" applyAlignment="1">
      <alignment horizontal="center" vertical="center" textRotation="90" wrapText="1"/>
    </xf>
    <xf numFmtId="0" fontId="32" fillId="27" borderId="20" xfId="0" applyFont="1" applyFill="1" applyBorder="1" applyAlignment="1">
      <alignment horizontal="center" vertical="center" textRotation="90" wrapText="1"/>
    </xf>
    <xf numFmtId="0" fontId="8" fillId="13" borderId="11" xfId="0" applyFont="1" applyFill="1" applyBorder="1" applyAlignment="1">
      <alignment horizontal="center" wrapText="1"/>
    </xf>
    <xf numFmtId="0" fontId="8" fillId="13" borderId="0" xfId="0" applyFont="1" applyFill="1" applyAlignment="1">
      <alignment horizontal="center"/>
    </xf>
    <xf numFmtId="0" fontId="4" fillId="26" borderId="1" xfId="0" applyFont="1" applyFill="1" applyBorder="1" applyAlignment="1">
      <alignment horizontal="center"/>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shrinkToFit="1"/>
      <protection locked="0"/>
    </xf>
    <xf numFmtId="0" fontId="0" fillId="0" borderId="4" xfId="0" applyBorder="1" applyAlignment="1">
      <alignment horizontal="center" vertical="center" wrapText="1" shrinkToFit="1"/>
    </xf>
    <xf numFmtId="0" fontId="16" fillId="16" borderId="2" xfId="0"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5" fillId="17" borderId="2"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15" fillId="17" borderId="4" xfId="0" applyFont="1" applyFill="1" applyBorder="1" applyAlignment="1">
      <alignment horizontal="center" vertical="center" wrapText="1"/>
    </xf>
    <xf numFmtId="0" fontId="20" fillId="22" borderId="7" xfId="0" applyFont="1" applyFill="1" applyBorder="1" applyAlignment="1">
      <alignment horizontal="center" vertical="center"/>
    </xf>
    <xf numFmtId="0" fontId="20" fillId="22" borderId="5" xfId="0" applyFont="1" applyFill="1" applyBorder="1" applyAlignment="1">
      <alignment horizontal="center" vertical="center"/>
    </xf>
    <xf numFmtId="0" fontId="20" fillId="22" borderId="8" xfId="0" applyFont="1" applyFill="1" applyBorder="1" applyAlignment="1">
      <alignment horizontal="center" vertical="center"/>
    </xf>
    <xf numFmtId="0" fontId="23" fillId="13" borderId="16" xfId="0" applyFont="1" applyFill="1" applyBorder="1" applyAlignment="1" applyProtection="1">
      <alignment horizontal="center"/>
      <protection locked="0"/>
    </xf>
    <xf numFmtId="0" fontId="23" fillId="13" borderId="17" xfId="0" applyFont="1" applyFill="1" applyBorder="1" applyAlignment="1" applyProtection="1">
      <alignment horizontal="center"/>
      <protection locked="0"/>
    </xf>
  </cellXfs>
  <cellStyles count="4">
    <cellStyle name="Comma" xfId="3" builtinId="3"/>
    <cellStyle name="Currency" xfId="1" builtinId="4"/>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9DCC4E"/>
      <color rgb="FF011A41"/>
      <color rgb="FFACB9CA"/>
      <color rgb="FFEEECE1"/>
      <color rgb="FFC5D9F1"/>
      <color rgb="FFD8E4BC"/>
      <color rgb="FFCCFF66"/>
      <color rgb="FFFCD5B4"/>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43294</xdr:colOff>
      <xdr:row>7</xdr:row>
      <xdr:rowOff>248948</xdr:rowOff>
    </xdr:from>
    <xdr:to>
      <xdr:col>1</xdr:col>
      <xdr:colOff>7753696</xdr:colOff>
      <xdr:row>8</xdr:row>
      <xdr:rowOff>561645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76249" y="2889971"/>
          <a:ext cx="7706592" cy="5508151"/>
        </a:xfrm>
        <a:prstGeom prst="rect">
          <a:avLst/>
        </a:prstGeom>
      </xdr:spPr>
    </xdr:pic>
    <xdr:clientData/>
  </xdr:twoCellAnchor>
  <xdr:twoCellAnchor editAs="oneCell">
    <xdr:from>
      <xdr:col>1</xdr:col>
      <xdr:colOff>97414</xdr:colOff>
      <xdr:row>8</xdr:row>
      <xdr:rowOff>1461222</xdr:rowOff>
    </xdr:from>
    <xdr:to>
      <xdr:col>2</xdr:col>
      <xdr:colOff>17836</xdr:colOff>
      <xdr:row>8</xdr:row>
      <xdr:rowOff>3179545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r="7930"/>
        <a:stretch/>
      </xdr:blipFill>
      <xdr:spPr>
        <a:xfrm>
          <a:off x="530369" y="9297699"/>
          <a:ext cx="11668125" cy="1714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289560</xdr:rowOff>
        </xdr:from>
        <xdr:to>
          <xdr:col>0</xdr:col>
          <xdr:colOff>1303020</xdr:colOff>
          <xdr:row>1</xdr:row>
          <xdr:rowOff>182880</xdr:rowOff>
        </xdr:to>
        <xdr:sp macro="" textlink="">
          <xdr:nvSpPr>
            <xdr:cNvPr id="92170" name="Button 10" descr="summary&#10;" hidden="1">
              <a:extLst>
                <a:ext uri="{63B3BB69-23CF-44E3-9099-C40C66FF867C}">
                  <a14:compatExt spid="_x0000_s92170"/>
                </a:ext>
                <a:ext uri="{FF2B5EF4-FFF2-40B4-BE49-F238E27FC236}">
                  <a16:creationId xmlns:a16="http://schemas.microsoft.com/office/drawing/2014/main" id="{00000000-0008-0000-0D00-00000A6801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ea typeface="Calibri"/>
                  <a:cs typeface="Calibri"/>
                </a:rPr>
                <a:t>summary</a:t>
              </a:r>
            </a:p>
            <a:p>
              <a:pPr algn="ctr" rtl="0">
                <a:defRPr sz="1000"/>
              </a:pPr>
              <a:endParaRPr lang="en-GB" sz="1100" b="0" i="0" u="none" strike="noStrike" baseline="0">
                <a:solidFill>
                  <a:srgbClr val="000000"/>
                </a:solidFill>
                <a:latin typeface="Calibri"/>
                <a:ea typeface="Calibri"/>
                <a:cs typeface="Calibri"/>
              </a:endParaRP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trlProp" Target="../ctrlProps/ctrlProp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2:C13"/>
  <sheetViews>
    <sheetView showGridLines="0" zoomScale="70" zoomScaleNormal="70" workbookViewId="0">
      <selection activeCell="B2" sqref="B2:C2"/>
    </sheetView>
  </sheetViews>
  <sheetFormatPr defaultColWidth="8.88671875" defaultRowHeight="14.4" x14ac:dyDescent="0.3"/>
  <cols>
    <col min="1" max="1" width="10" customWidth="1"/>
    <col min="2" max="2" width="164.44140625" customWidth="1"/>
    <col min="3" max="3" width="6" customWidth="1"/>
    <col min="5" max="5" width="10.44140625" customWidth="1"/>
  </cols>
  <sheetData>
    <row r="2" spans="1:3" ht="45" customHeight="1" x14ac:dyDescent="0.3">
      <c r="A2" s="210" t="s">
        <v>0</v>
      </c>
      <c r="B2" s="204" t="s">
        <v>1</v>
      </c>
      <c r="C2" s="205"/>
    </row>
    <row r="3" spans="1:3" ht="45" customHeight="1" x14ac:dyDescent="0.3">
      <c r="A3" s="211"/>
      <c r="B3" s="204" t="s">
        <v>2</v>
      </c>
      <c r="C3" s="205"/>
    </row>
    <row r="4" spans="1:3" x14ac:dyDescent="0.3">
      <c r="A4" s="211"/>
      <c r="B4" s="204" t="s">
        <v>3</v>
      </c>
      <c r="C4" s="205"/>
    </row>
    <row r="5" spans="1:3" x14ac:dyDescent="0.3">
      <c r="A5" s="211"/>
      <c r="B5" s="204" t="s">
        <v>4</v>
      </c>
      <c r="C5" s="205"/>
    </row>
    <row r="6" spans="1:3" x14ac:dyDescent="0.3">
      <c r="A6" s="211"/>
      <c r="B6" s="204" t="s">
        <v>5</v>
      </c>
      <c r="C6" s="205"/>
    </row>
    <row r="7" spans="1:3" ht="60" customHeight="1" x14ac:dyDescent="0.3">
      <c r="A7" s="211"/>
      <c r="B7" s="204" t="s">
        <v>6</v>
      </c>
      <c r="C7" s="205"/>
    </row>
    <row r="8" spans="1:3" ht="409.2" customHeight="1" x14ac:dyDescent="0.3">
      <c r="A8" s="211"/>
      <c r="B8" s="206" t="s">
        <v>7</v>
      </c>
      <c r="C8" s="207"/>
    </row>
    <row r="9" spans="1:3" ht="277.2" customHeight="1" x14ac:dyDescent="0.3">
      <c r="A9" s="211"/>
      <c r="B9" s="208"/>
      <c r="C9" s="209"/>
    </row>
    <row r="10" spans="1:3" ht="105" customHeight="1" x14ac:dyDescent="0.3">
      <c r="A10" s="212"/>
      <c r="B10" s="204" t="s">
        <v>8</v>
      </c>
      <c r="C10" s="205"/>
    </row>
    <row r="11" spans="1:3" ht="82.5" customHeight="1" x14ac:dyDescent="0.3">
      <c r="A11" s="190" t="s">
        <v>9</v>
      </c>
      <c r="B11" s="204" t="s">
        <v>10</v>
      </c>
      <c r="C11" s="205"/>
    </row>
    <row r="12" spans="1:3" ht="118.95" customHeight="1" x14ac:dyDescent="0.3">
      <c r="A12" s="190" t="s">
        <v>11</v>
      </c>
      <c r="B12" s="204" t="s">
        <v>12</v>
      </c>
      <c r="C12" s="205"/>
    </row>
    <row r="13" spans="1:3" ht="75.150000000000006" customHeight="1" x14ac:dyDescent="0.3">
      <c r="A13" s="191" t="s">
        <v>13</v>
      </c>
      <c r="B13" s="204" t="s">
        <v>14</v>
      </c>
      <c r="C13" s="205"/>
    </row>
  </sheetData>
  <sheetProtection algorithmName="SHA-512" hashValue="DjztxP4Df5DA5hWA74b7KoYX5NlM9sd0xw3yC9XpmEBBm0sCILdWUIUWfj+ubzXUVYCvjLl9+Ws1EVXkeguMFw==" saltValue="gsN9rDka7wDeS3zmzqEnrQ==" spinCount="100000" sheet="1" objects="1" scenarios="1"/>
  <mergeCells count="12">
    <mergeCell ref="B11:C11"/>
    <mergeCell ref="B12:C12"/>
    <mergeCell ref="B13:C13"/>
    <mergeCell ref="B8:C9"/>
    <mergeCell ref="A2:A10"/>
    <mergeCell ref="B2:C2"/>
    <mergeCell ref="B3:C3"/>
    <mergeCell ref="B4:C4"/>
    <mergeCell ref="B5:C5"/>
    <mergeCell ref="B6:C6"/>
    <mergeCell ref="B7:C7"/>
    <mergeCell ref="B10:C10"/>
  </mergeCells>
  <pageMargins left="0.25" right="0.25" top="0.75" bottom="0.75" header="0.3" footer="0.3"/>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D0D1-02AD-41E0-BEB5-040ECF2C5127}">
  <dimension ref="B2:E15"/>
  <sheetViews>
    <sheetView showGridLines="0" workbookViewId="0">
      <selection activeCell="C3" sqref="C3"/>
    </sheetView>
  </sheetViews>
  <sheetFormatPr defaultRowHeight="14.4" x14ac:dyDescent="0.3"/>
  <cols>
    <col min="2" max="2" width="51" bestFit="1" customWidth="1"/>
    <col min="3" max="3" width="25.109375" customWidth="1"/>
    <col min="4" max="4" width="10.77734375" bestFit="1" customWidth="1"/>
    <col min="5" max="5" width="11.77734375" bestFit="1" customWidth="1"/>
  </cols>
  <sheetData>
    <row r="2" spans="2:5" x14ac:dyDescent="0.3">
      <c r="C2" s="186">
        <v>2023</v>
      </c>
    </row>
    <row r="3" spans="2:5" x14ac:dyDescent="0.3">
      <c r="B3" s="1" t="s">
        <v>98</v>
      </c>
      <c r="C3" s="195"/>
    </row>
    <row r="4" spans="2:5" x14ac:dyDescent="0.3">
      <c r="B4" s="1" t="s">
        <v>108</v>
      </c>
      <c r="C4" s="195"/>
    </row>
    <row r="5" spans="2:5" x14ac:dyDescent="0.3">
      <c r="B5" s="1" t="s">
        <v>134</v>
      </c>
      <c r="C5" s="195"/>
    </row>
    <row r="6" spans="2:5" x14ac:dyDescent="0.3">
      <c r="B6" s="1" t="s">
        <v>135</v>
      </c>
      <c r="C6" s="195"/>
    </row>
    <row r="7" spans="2:5" x14ac:dyDescent="0.3">
      <c r="B7" s="1" t="s">
        <v>136</v>
      </c>
      <c r="C7" s="195"/>
    </row>
    <row r="8" spans="2:5" x14ac:dyDescent="0.3">
      <c r="B8" s="182" t="s">
        <v>137</v>
      </c>
      <c r="C8" s="183">
        <f>SUM(C3:C7)</f>
        <v>0</v>
      </c>
    </row>
    <row r="9" spans="2:5" x14ac:dyDescent="0.3">
      <c r="B9" s="182" t="s">
        <v>138</v>
      </c>
      <c r="C9" s="183">
        <f>(C3+C5+C6+C7)*25%</f>
        <v>0</v>
      </c>
    </row>
    <row r="10" spans="2:5" x14ac:dyDescent="0.3">
      <c r="B10" s="174" t="s">
        <v>139</v>
      </c>
      <c r="C10" s="181">
        <f>C8+C9</f>
        <v>0</v>
      </c>
    </row>
    <row r="11" spans="2:5" x14ac:dyDescent="0.3">
      <c r="C11" s="178"/>
    </row>
    <row r="12" spans="2:5" x14ac:dyDescent="0.3">
      <c r="B12" t="s">
        <v>140</v>
      </c>
      <c r="C12" s="179">
        <f>'DELs value'!K4</f>
        <v>0</v>
      </c>
    </row>
    <row r="13" spans="2:5" x14ac:dyDescent="0.3">
      <c r="B13" t="s">
        <v>141</v>
      </c>
      <c r="C13" s="179">
        <f>C10</f>
        <v>0</v>
      </c>
      <c r="D13" s="202"/>
      <c r="E13" s="202"/>
    </row>
    <row r="14" spans="2:5" x14ac:dyDescent="0.3">
      <c r="B14" t="s">
        <v>142</v>
      </c>
      <c r="C14" s="194" t="e">
        <f>(C13-C12)/C13</f>
        <v>#DIV/0!</v>
      </c>
    </row>
    <row r="15" spans="2:5" x14ac:dyDescent="0.3">
      <c r="B15" t="s">
        <v>143</v>
      </c>
      <c r="C15" s="196"/>
    </row>
  </sheetData>
  <sheetProtection algorithmName="SHA-512" hashValue="eSqVFIBYudiKnverZl1SY2egEIB1hfihlf/vrW9LhSAX+pHW3UYZJvRSZalv7nLr0h7qrJqRjVCQHnF7MhYUlQ==" saltValue="QlA+Cfn/qo9y/5FGLWZ6aQ==" spinCount="100000" sheet="1" selectLockedCells="1"/>
  <conditionalFormatting sqref="C14">
    <cfRule type="cellIs" dxfId="2"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7C33-742E-4FE8-A096-CD0F4E2F1A26}">
  <dimension ref="B2:D15"/>
  <sheetViews>
    <sheetView showGridLines="0" workbookViewId="0">
      <selection activeCell="C3" sqref="C3"/>
    </sheetView>
  </sheetViews>
  <sheetFormatPr defaultRowHeight="14.4" x14ac:dyDescent="0.3"/>
  <cols>
    <col min="2" max="2" width="51" bestFit="1" customWidth="1"/>
    <col min="3" max="3" width="25.109375" customWidth="1"/>
    <col min="4" max="4" width="10.77734375" bestFit="1" customWidth="1"/>
  </cols>
  <sheetData>
    <row r="2" spans="2:4" x14ac:dyDescent="0.3">
      <c r="C2" s="186">
        <v>2023</v>
      </c>
    </row>
    <row r="3" spans="2:4" x14ac:dyDescent="0.3">
      <c r="B3" s="1" t="s">
        <v>98</v>
      </c>
      <c r="C3" s="195"/>
    </row>
    <row r="4" spans="2:4" x14ac:dyDescent="0.3">
      <c r="B4" s="1" t="s">
        <v>108</v>
      </c>
      <c r="C4" s="195"/>
    </row>
    <row r="5" spans="2:4" x14ac:dyDescent="0.3">
      <c r="B5" s="1" t="s">
        <v>134</v>
      </c>
      <c r="C5" s="195"/>
    </row>
    <row r="6" spans="2:4" x14ac:dyDescent="0.3">
      <c r="B6" s="1" t="s">
        <v>135</v>
      </c>
      <c r="C6" s="195"/>
    </row>
    <row r="7" spans="2:4" x14ac:dyDescent="0.3">
      <c r="B7" s="1" t="s">
        <v>136</v>
      </c>
      <c r="C7" s="195"/>
    </row>
    <row r="8" spans="2:4" x14ac:dyDescent="0.3">
      <c r="B8" s="182" t="s">
        <v>137</v>
      </c>
      <c r="C8" s="183">
        <f>SUM(C3:C7)</f>
        <v>0</v>
      </c>
    </row>
    <row r="9" spans="2:4" x14ac:dyDescent="0.3">
      <c r="B9" s="182" t="s">
        <v>138</v>
      </c>
      <c r="C9" s="183">
        <f>(C3+C5+C6+C7)*25%</f>
        <v>0</v>
      </c>
    </row>
    <row r="10" spans="2:4" x14ac:dyDescent="0.3">
      <c r="B10" s="174" t="s">
        <v>139</v>
      </c>
      <c r="C10" s="181">
        <f>C8+C9</f>
        <v>0</v>
      </c>
    </row>
    <row r="11" spans="2:4" x14ac:dyDescent="0.3">
      <c r="C11" s="178"/>
    </row>
    <row r="12" spans="2:4" x14ac:dyDescent="0.3">
      <c r="B12" t="s">
        <v>140</v>
      </c>
      <c r="C12" s="179">
        <f>'DELs value'!K5</f>
        <v>0</v>
      </c>
    </row>
    <row r="13" spans="2:4" x14ac:dyDescent="0.3">
      <c r="B13" t="s">
        <v>141</v>
      </c>
      <c r="C13" s="179">
        <f>C10</f>
        <v>0</v>
      </c>
      <c r="D13" s="202"/>
    </row>
    <row r="14" spans="2:4" x14ac:dyDescent="0.3">
      <c r="B14" t="s">
        <v>142</v>
      </c>
      <c r="C14" s="194" t="e">
        <f>(C13-C12)/C13</f>
        <v>#DIV/0!</v>
      </c>
    </row>
    <row r="15" spans="2:4" x14ac:dyDescent="0.3">
      <c r="B15" t="s">
        <v>143</v>
      </c>
      <c r="C15" s="196"/>
    </row>
  </sheetData>
  <sheetProtection algorithmName="SHA-512" hashValue="rC5HQAc2/7bR1QkrE0KMzSDcIuddB4DLpnHsoBpvenjY5W0+VWV8F+XdaLFvfkD5edOmZFP1zytZtVNhzAFA1w==" saltValue="H0jQKP1i09dm+SfWYNe6A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8CA8-D24D-4FCF-AC79-585C082A12FB}">
  <dimension ref="B2:D15"/>
  <sheetViews>
    <sheetView showGridLines="0" workbookViewId="0">
      <selection activeCell="C3" sqref="C3"/>
    </sheetView>
  </sheetViews>
  <sheetFormatPr defaultRowHeight="14.4" x14ac:dyDescent="0.3"/>
  <cols>
    <col min="2" max="2" width="51" bestFit="1" customWidth="1"/>
    <col min="3" max="3" width="25.109375" customWidth="1"/>
    <col min="4" max="4" width="11.77734375" bestFit="1" customWidth="1"/>
  </cols>
  <sheetData>
    <row r="2" spans="2:4" x14ac:dyDescent="0.3">
      <c r="C2" s="186">
        <v>2023</v>
      </c>
    </row>
    <row r="3" spans="2:4" x14ac:dyDescent="0.3">
      <c r="B3" s="1" t="s">
        <v>98</v>
      </c>
      <c r="C3" s="195"/>
    </row>
    <row r="4" spans="2:4" x14ac:dyDescent="0.3">
      <c r="B4" s="1" t="s">
        <v>108</v>
      </c>
      <c r="C4" s="195"/>
    </row>
    <row r="5" spans="2:4" x14ac:dyDescent="0.3">
      <c r="B5" s="1" t="s">
        <v>134</v>
      </c>
      <c r="C5" s="195"/>
    </row>
    <row r="6" spans="2:4" x14ac:dyDescent="0.3">
      <c r="B6" s="1" t="s">
        <v>135</v>
      </c>
      <c r="C6" s="195"/>
    </row>
    <row r="7" spans="2:4" x14ac:dyDescent="0.3">
      <c r="B7" s="1" t="s">
        <v>136</v>
      </c>
      <c r="C7" s="195"/>
    </row>
    <row r="8" spans="2:4" x14ac:dyDescent="0.3">
      <c r="B8" s="182" t="s">
        <v>137</v>
      </c>
      <c r="C8" s="183">
        <f>SUM(C3:C7)</f>
        <v>0</v>
      </c>
    </row>
    <row r="9" spans="2:4" x14ac:dyDescent="0.3">
      <c r="B9" s="182" t="s">
        <v>138</v>
      </c>
      <c r="C9" s="183">
        <f>(C3+C5+C6+C7)*25%</f>
        <v>0</v>
      </c>
    </row>
    <row r="10" spans="2:4" x14ac:dyDescent="0.3">
      <c r="B10" s="174" t="s">
        <v>139</v>
      </c>
      <c r="C10" s="181">
        <f>C8+C9</f>
        <v>0</v>
      </c>
    </row>
    <row r="11" spans="2:4" x14ac:dyDescent="0.3">
      <c r="C11" s="178"/>
    </row>
    <row r="12" spans="2:4" x14ac:dyDescent="0.3">
      <c r="B12" t="s">
        <v>140</v>
      </c>
      <c r="C12" s="179">
        <f>'DELs value'!K6</f>
        <v>0</v>
      </c>
    </row>
    <row r="13" spans="2:4" x14ac:dyDescent="0.3">
      <c r="B13" t="s">
        <v>141</v>
      </c>
      <c r="C13" s="179">
        <f>C10</f>
        <v>0</v>
      </c>
      <c r="D13" s="202"/>
    </row>
    <row r="14" spans="2:4" x14ac:dyDescent="0.3">
      <c r="B14" t="s">
        <v>142</v>
      </c>
      <c r="C14" s="194" t="e">
        <f>(C13-C12)/C13</f>
        <v>#DIV/0!</v>
      </c>
    </row>
    <row r="15" spans="2:4" x14ac:dyDescent="0.3">
      <c r="B15" t="s">
        <v>143</v>
      </c>
      <c r="C15" s="196"/>
    </row>
  </sheetData>
  <sheetProtection algorithmName="SHA-512" hashValue="80scGkHaxF3EAnfPPxyq51s/MxW+uYet23fGbKyPrT+dVNVE606KkZyhEv3nIULWdNZdjGWvckSd8Mokzp0oCQ==" saltValue="yXSOcQUxFWNSZ6JSrRcTtA==" spinCount="100000"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8737-2E28-4B76-A663-D3E6F984D09A}">
  <dimension ref="B2:D15"/>
  <sheetViews>
    <sheetView showGridLines="0" workbookViewId="0">
      <selection activeCell="C3" sqref="C3"/>
    </sheetView>
  </sheetViews>
  <sheetFormatPr defaultRowHeight="14.4" x14ac:dyDescent="0.3"/>
  <cols>
    <col min="2" max="2" width="51" bestFit="1" customWidth="1"/>
    <col min="3" max="3" width="25.109375" customWidth="1"/>
    <col min="4" max="4" width="11.77734375" bestFit="1" customWidth="1"/>
  </cols>
  <sheetData>
    <row r="2" spans="2:4" x14ac:dyDescent="0.3">
      <c r="C2" s="186">
        <v>2023</v>
      </c>
    </row>
    <row r="3" spans="2:4" x14ac:dyDescent="0.3">
      <c r="B3" s="1" t="s">
        <v>98</v>
      </c>
      <c r="C3" s="195"/>
    </row>
    <row r="4" spans="2:4" x14ac:dyDescent="0.3">
      <c r="B4" s="1" t="s">
        <v>108</v>
      </c>
      <c r="C4" s="195"/>
    </row>
    <row r="5" spans="2:4" x14ac:dyDescent="0.3">
      <c r="B5" s="1" t="s">
        <v>134</v>
      </c>
      <c r="C5" s="195"/>
    </row>
    <row r="6" spans="2:4" x14ac:dyDescent="0.3">
      <c r="B6" s="1" t="s">
        <v>135</v>
      </c>
      <c r="C6" s="195"/>
    </row>
    <row r="7" spans="2:4" x14ac:dyDescent="0.3">
      <c r="B7" s="1" t="s">
        <v>136</v>
      </c>
      <c r="C7" s="195"/>
    </row>
    <row r="8" spans="2:4" x14ac:dyDescent="0.3">
      <c r="B8" s="182" t="s">
        <v>137</v>
      </c>
      <c r="C8" s="183">
        <f>SUM(C3:C7)</f>
        <v>0</v>
      </c>
    </row>
    <row r="9" spans="2:4" x14ac:dyDescent="0.3">
      <c r="B9" s="182" t="s">
        <v>138</v>
      </c>
      <c r="C9" s="183">
        <f>(C3+C5+C6+C7)*25%</f>
        <v>0</v>
      </c>
    </row>
    <row r="10" spans="2:4" x14ac:dyDescent="0.3">
      <c r="B10" s="174" t="s">
        <v>139</v>
      </c>
      <c r="C10" s="181">
        <f>C8+C9</f>
        <v>0</v>
      </c>
    </row>
    <row r="11" spans="2:4" x14ac:dyDescent="0.3">
      <c r="C11" s="178"/>
    </row>
    <row r="12" spans="2:4" x14ac:dyDescent="0.3">
      <c r="B12" t="s">
        <v>140</v>
      </c>
      <c r="C12" s="179">
        <f>'DELs value'!K7</f>
        <v>0</v>
      </c>
    </row>
    <row r="13" spans="2:4" x14ac:dyDescent="0.3">
      <c r="B13" t="s">
        <v>141</v>
      </c>
      <c r="C13" s="179">
        <f>C10</f>
        <v>0</v>
      </c>
      <c r="D13" s="202"/>
    </row>
    <row r="14" spans="2:4" x14ac:dyDescent="0.3">
      <c r="B14" t="s">
        <v>142</v>
      </c>
      <c r="C14" s="194" t="e">
        <f>(C13-C12)/C13</f>
        <v>#DIV/0!</v>
      </c>
    </row>
    <row r="15" spans="2:4" x14ac:dyDescent="0.3">
      <c r="B15" t="s">
        <v>143</v>
      </c>
      <c r="C15" s="196"/>
    </row>
  </sheetData>
  <sheetProtection algorithmName="SHA-512" hashValue="+bQJOu2mf5TF48ZxYqdiSRYY58AFIp+rumebxthECn7VVRxtAfhrZeiEZA2VmnMJgqG7dF+QbS10p9kqSzt59w==" saltValue="doLEvZtg0DvNEGdGCZFU8A==" spinCount="100000" sheet="1" objects="1" scenarios="1" selectLockedCells="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1">
    <pageSetUpPr fitToPage="1"/>
  </sheetPr>
  <dimension ref="A1:K831"/>
  <sheetViews>
    <sheetView zoomScale="80" zoomScaleNormal="80" workbookViewId="0">
      <pane ySplit="3" topLeftCell="A4" activePane="bottomLeft" state="frozenSplit"/>
      <selection pane="bottomLeft"/>
    </sheetView>
  </sheetViews>
  <sheetFormatPr defaultColWidth="9.109375" defaultRowHeight="14.4" x14ac:dyDescent="0.3"/>
  <cols>
    <col min="1" max="1" width="111.6640625" style="83" customWidth="1"/>
    <col min="2" max="2" width="8.6640625" style="2" customWidth="1"/>
    <col min="3" max="3" width="15.109375" style="2" customWidth="1"/>
    <col min="4" max="4" width="16.33203125" style="2" bestFit="1" customWidth="1"/>
    <col min="5" max="5" width="8.6640625" style="2" customWidth="1"/>
    <col min="6" max="6" width="15.109375" style="2" customWidth="1"/>
    <col min="7" max="7" width="16" style="2" customWidth="1"/>
    <col min="8" max="8" width="1.88671875" customWidth="1"/>
    <col min="9" max="9" width="19.5546875" style="1" bestFit="1" customWidth="1"/>
    <col min="10" max="16384" width="9.109375" style="1"/>
  </cols>
  <sheetData>
    <row r="1" spans="1:9" s="129" customFormat="1" ht="23.4" x14ac:dyDescent="0.3">
      <c r="A1" s="125" t="s">
        <v>144</v>
      </c>
      <c r="B1" s="126"/>
      <c r="C1" s="127"/>
      <c r="D1" s="128"/>
      <c r="E1" s="126"/>
      <c r="F1" s="127"/>
      <c r="G1" s="128"/>
      <c r="H1" s="92"/>
      <c r="I1" s="121"/>
    </row>
    <row r="2" spans="1:9" s="129" customFormat="1" ht="18.75" customHeight="1" x14ac:dyDescent="0.3">
      <c r="A2" s="91"/>
      <c r="B2" s="224"/>
      <c r="C2" s="225"/>
      <c r="D2" s="226"/>
      <c r="E2" s="227"/>
      <c r="F2" s="228"/>
      <c r="G2" s="229"/>
      <c r="H2" s="92"/>
      <c r="I2" s="93"/>
    </row>
    <row r="3" spans="1:9" s="129" customFormat="1" ht="18" x14ac:dyDescent="0.3">
      <c r="A3" s="94" t="s">
        <v>145</v>
      </c>
      <c r="B3" s="95" t="s">
        <v>90</v>
      </c>
      <c r="C3" s="96" t="s">
        <v>91</v>
      </c>
      <c r="D3" s="95" t="s">
        <v>92</v>
      </c>
      <c r="E3" s="97" t="s">
        <v>90</v>
      </c>
      <c r="F3" s="98" t="s">
        <v>91</v>
      </c>
      <c r="G3" s="97" t="s">
        <v>93</v>
      </c>
      <c r="H3" s="99"/>
      <c r="I3" s="93" t="s">
        <v>97</v>
      </c>
    </row>
    <row r="4" spans="1:9" s="129" customFormat="1" ht="6.9" customHeight="1" x14ac:dyDescent="0.3">
      <c r="A4" s="100"/>
      <c r="B4" s="101"/>
      <c r="C4" s="102"/>
      <c r="D4" s="103"/>
      <c r="E4" s="101"/>
      <c r="F4" s="102"/>
      <c r="G4" s="103"/>
      <c r="H4" s="104"/>
      <c r="I4" s="105"/>
    </row>
    <row r="5" spans="1:9" s="129" customFormat="1" ht="21.15" customHeight="1" x14ac:dyDescent="0.3">
      <c r="A5" s="230" t="s">
        <v>146</v>
      </c>
      <c r="B5" s="231"/>
      <c r="C5" s="231"/>
      <c r="D5" s="231"/>
      <c r="E5" s="231"/>
      <c r="F5" s="231"/>
      <c r="G5" s="231"/>
      <c r="H5" s="231"/>
      <c r="I5" s="232"/>
    </row>
    <row r="6" spans="1:9" s="129" customFormat="1" ht="6.9" customHeight="1" x14ac:dyDescent="0.3">
      <c r="A6" s="106"/>
      <c r="B6" s="107"/>
      <c r="C6" s="107"/>
      <c r="D6" s="107"/>
      <c r="E6" s="107"/>
      <c r="F6" s="107"/>
      <c r="G6" s="107"/>
      <c r="H6" s="107"/>
      <c r="I6" s="107"/>
    </row>
    <row r="7" spans="1:9" s="129" customFormat="1" ht="15" customHeight="1" x14ac:dyDescent="0.3">
      <c r="A7" s="108" t="s">
        <v>98</v>
      </c>
      <c r="B7" s="109"/>
      <c r="C7" s="110"/>
      <c r="D7" s="111"/>
      <c r="E7" s="109"/>
      <c r="F7" s="110"/>
      <c r="G7" s="111"/>
      <c r="H7" s="92"/>
      <c r="I7" s="112"/>
    </row>
    <row r="8" spans="1:9" s="129" customFormat="1" ht="15" customHeight="1" x14ac:dyDescent="0.3">
      <c r="A8" s="106" t="s">
        <v>99</v>
      </c>
      <c r="B8" s="113"/>
      <c r="C8" s="114"/>
      <c r="D8" s="115"/>
      <c r="E8" s="116"/>
      <c r="F8" s="117"/>
      <c r="G8" s="118"/>
      <c r="H8" s="92"/>
      <c r="I8" s="112"/>
    </row>
    <row r="9" spans="1:9" s="129" customFormat="1" ht="15" customHeight="1" x14ac:dyDescent="0.3">
      <c r="A9" s="119" t="s">
        <v>100</v>
      </c>
      <c r="B9" s="165"/>
      <c r="C9" s="165"/>
      <c r="D9" s="115">
        <f t="shared" ref="D9:D16" si="0">B9*C9</f>
        <v>0</v>
      </c>
      <c r="E9" s="165"/>
      <c r="F9" s="165"/>
      <c r="G9" s="118">
        <f t="shared" ref="G9:G16" si="1">E9*F9</f>
        <v>0</v>
      </c>
      <c r="H9" s="92"/>
      <c r="I9" s="112">
        <f t="shared" ref="I9:I16" si="2">D9+G9</f>
        <v>0</v>
      </c>
    </row>
    <row r="10" spans="1:9" s="129" customFormat="1" ht="15" customHeight="1" x14ac:dyDescent="0.3">
      <c r="A10" s="119" t="s">
        <v>101</v>
      </c>
      <c r="B10" s="165"/>
      <c r="C10" s="165"/>
      <c r="D10" s="115">
        <f t="shared" si="0"/>
        <v>0</v>
      </c>
      <c r="E10" s="165"/>
      <c r="F10" s="165"/>
      <c r="G10" s="118">
        <f t="shared" si="1"/>
        <v>0</v>
      </c>
      <c r="H10" s="92"/>
      <c r="I10" s="112">
        <f t="shared" si="2"/>
        <v>0</v>
      </c>
    </row>
    <row r="11" spans="1:9" s="129" customFormat="1" ht="15" customHeight="1" x14ac:dyDescent="0.3">
      <c r="A11" s="119" t="s">
        <v>102</v>
      </c>
      <c r="B11" s="165"/>
      <c r="C11" s="165"/>
      <c r="D11" s="115">
        <f t="shared" si="0"/>
        <v>0</v>
      </c>
      <c r="E11" s="165"/>
      <c r="F11" s="165"/>
      <c r="G11" s="118">
        <f t="shared" si="1"/>
        <v>0</v>
      </c>
      <c r="H11" s="92"/>
      <c r="I11" s="112">
        <f t="shared" si="2"/>
        <v>0</v>
      </c>
    </row>
    <row r="12" spans="1:9" s="129" customFormat="1" ht="15" customHeight="1" x14ac:dyDescent="0.3">
      <c r="A12" s="119" t="s">
        <v>103</v>
      </c>
      <c r="B12" s="165"/>
      <c r="C12" s="165"/>
      <c r="D12" s="115">
        <f t="shared" si="0"/>
        <v>0</v>
      </c>
      <c r="E12" s="165"/>
      <c r="F12" s="165"/>
      <c r="G12" s="118">
        <f t="shared" si="1"/>
        <v>0</v>
      </c>
      <c r="H12" s="92"/>
      <c r="I12" s="112">
        <f t="shared" si="2"/>
        <v>0</v>
      </c>
    </row>
    <row r="13" spans="1:9" s="129" customFormat="1" ht="15" customHeight="1" x14ac:dyDescent="0.3">
      <c r="A13" s="120" t="s">
        <v>104</v>
      </c>
      <c r="B13" s="165"/>
      <c r="C13" s="165"/>
      <c r="D13" s="115">
        <f t="shared" si="0"/>
        <v>0</v>
      </c>
      <c r="E13" s="165"/>
      <c r="F13" s="165"/>
      <c r="G13" s="118">
        <f t="shared" si="1"/>
        <v>0</v>
      </c>
      <c r="H13" s="92"/>
      <c r="I13" s="112">
        <f t="shared" si="2"/>
        <v>0</v>
      </c>
    </row>
    <row r="14" spans="1:9" s="129" customFormat="1" ht="15" customHeight="1" x14ac:dyDescent="0.3">
      <c r="A14" s="106" t="s">
        <v>105</v>
      </c>
      <c r="B14" s="165"/>
      <c r="C14" s="165"/>
      <c r="D14" s="115">
        <f t="shared" si="0"/>
        <v>0</v>
      </c>
      <c r="E14" s="165"/>
      <c r="F14" s="165"/>
      <c r="G14" s="118">
        <f t="shared" si="1"/>
        <v>0</v>
      </c>
      <c r="H14" s="92"/>
      <c r="I14" s="112">
        <f t="shared" si="2"/>
        <v>0</v>
      </c>
    </row>
    <row r="15" spans="1:9" s="129" customFormat="1" ht="15" customHeight="1" x14ac:dyDescent="0.3">
      <c r="A15" s="106" t="s">
        <v>106</v>
      </c>
      <c r="B15" s="165"/>
      <c r="C15" s="165"/>
      <c r="D15" s="115">
        <f t="shared" si="0"/>
        <v>0</v>
      </c>
      <c r="E15" s="165"/>
      <c r="F15" s="165"/>
      <c r="G15" s="118">
        <f t="shared" si="1"/>
        <v>0</v>
      </c>
      <c r="H15" s="121"/>
      <c r="I15" s="112">
        <f t="shared" si="2"/>
        <v>0</v>
      </c>
    </row>
    <row r="16" spans="1:9" s="129" customFormat="1" ht="15" customHeight="1" x14ac:dyDescent="0.3">
      <c r="A16" s="106" t="s">
        <v>107</v>
      </c>
      <c r="B16" s="165"/>
      <c r="C16" s="114" t="e">
        <f>5080*VLOOKUP(#REF!,CountryList!A2:B164,2,FALSE)</f>
        <v>#REF!</v>
      </c>
      <c r="D16" s="115" t="e">
        <f t="shared" si="0"/>
        <v>#REF!</v>
      </c>
      <c r="E16" s="165"/>
      <c r="F16" s="117"/>
      <c r="G16" s="118">
        <f t="shared" si="1"/>
        <v>0</v>
      </c>
      <c r="H16" s="121"/>
      <c r="I16" s="112" t="e">
        <f t="shared" si="2"/>
        <v>#REF!</v>
      </c>
    </row>
    <row r="17" spans="1:9" s="129" customFormat="1" ht="15" customHeight="1" x14ac:dyDescent="0.3">
      <c r="A17" s="108" t="s">
        <v>108</v>
      </c>
      <c r="B17" s="109"/>
      <c r="C17" s="110"/>
      <c r="D17" s="111"/>
      <c r="E17" s="109"/>
      <c r="F17" s="110"/>
      <c r="G17" s="111"/>
      <c r="H17" s="121"/>
      <c r="I17" s="112"/>
    </row>
    <row r="18" spans="1:9" s="129" customFormat="1" ht="15" customHeight="1" x14ac:dyDescent="0.3">
      <c r="A18" s="130"/>
      <c r="B18" s="165"/>
      <c r="C18" s="165"/>
      <c r="D18" s="115">
        <f>B18*C18</f>
        <v>0</v>
      </c>
      <c r="E18" s="165"/>
      <c r="F18" s="165"/>
      <c r="G18" s="118">
        <f>E18*F18</f>
        <v>0</v>
      </c>
      <c r="H18" s="121"/>
      <c r="I18" s="112">
        <f>D18+G18</f>
        <v>0</v>
      </c>
    </row>
    <row r="19" spans="1:9" s="129" customFormat="1" ht="15" customHeight="1" x14ac:dyDescent="0.3">
      <c r="A19" s="108" t="s">
        <v>109</v>
      </c>
      <c r="B19" s="109"/>
      <c r="C19" s="110"/>
      <c r="D19" s="111"/>
      <c r="E19" s="166"/>
      <c r="F19" s="166"/>
      <c r="G19" s="111"/>
      <c r="H19" s="121"/>
      <c r="I19" s="112"/>
    </row>
    <row r="20" spans="1:9" s="129" customFormat="1" ht="15" customHeight="1" x14ac:dyDescent="0.3">
      <c r="A20" s="106" t="s">
        <v>110</v>
      </c>
      <c r="B20" s="165"/>
      <c r="C20" s="165"/>
      <c r="D20" s="115">
        <f>B20*C20</f>
        <v>0</v>
      </c>
      <c r="E20" s="165"/>
      <c r="F20" s="165"/>
      <c r="G20" s="118">
        <f>E20*F20</f>
        <v>0</v>
      </c>
      <c r="H20" s="121"/>
      <c r="I20" s="112">
        <f>D20+G20</f>
        <v>0</v>
      </c>
    </row>
    <row r="21" spans="1:9" s="129" customFormat="1" ht="15" customHeight="1" x14ac:dyDescent="0.3">
      <c r="A21" s="106" t="s">
        <v>147</v>
      </c>
      <c r="B21" s="113"/>
      <c r="C21" s="114"/>
      <c r="D21" s="115"/>
      <c r="E21" s="116"/>
      <c r="F21" s="117"/>
      <c r="G21" s="118"/>
      <c r="H21" s="121"/>
      <c r="I21" s="112"/>
    </row>
    <row r="22" spans="1:9" s="129" customFormat="1" x14ac:dyDescent="0.3">
      <c r="A22" s="122" t="s">
        <v>112</v>
      </c>
      <c r="B22" s="165"/>
      <c r="C22" s="165"/>
      <c r="D22" s="115">
        <f>B22*C22</f>
        <v>0</v>
      </c>
      <c r="E22" s="165"/>
      <c r="F22" s="165"/>
      <c r="G22" s="118">
        <f>E22*F22</f>
        <v>0</v>
      </c>
      <c r="H22" s="121"/>
      <c r="I22" s="112">
        <f>D22+G22</f>
        <v>0</v>
      </c>
    </row>
    <row r="23" spans="1:9" s="129" customFormat="1" ht="15" customHeight="1" x14ac:dyDescent="0.3">
      <c r="A23" s="122" t="s">
        <v>113</v>
      </c>
      <c r="B23" s="165"/>
      <c r="C23" s="165"/>
      <c r="D23" s="115">
        <f>B23*C23</f>
        <v>0</v>
      </c>
      <c r="E23" s="165"/>
      <c r="F23" s="165"/>
      <c r="G23" s="118">
        <f>E23*F23</f>
        <v>0</v>
      </c>
      <c r="H23" s="121"/>
      <c r="I23" s="112">
        <f>D23+G23</f>
        <v>0</v>
      </c>
    </row>
    <row r="24" spans="1:9" s="129" customFormat="1" ht="15" customHeight="1" x14ac:dyDescent="0.3">
      <c r="A24" s="122" t="s">
        <v>114</v>
      </c>
      <c r="B24" s="165"/>
      <c r="C24" s="165"/>
      <c r="D24" s="115">
        <f>B24*C24</f>
        <v>0</v>
      </c>
      <c r="E24" s="165"/>
      <c r="F24" s="165"/>
      <c r="G24" s="118">
        <f>E24*F24</f>
        <v>0</v>
      </c>
      <c r="H24" s="121"/>
      <c r="I24" s="112">
        <f>D24+G24</f>
        <v>0</v>
      </c>
    </row>
    <row r="25" spans="1:9" s="129" customFormat="1" ht="15" customHeight="1" x14ac:dyDescent="0.3">
      <c r="A25" s="106" t="s">
        <v>115</v>
      </c>
      <c r="B25" s="113"/>
      <c r="C25" s="114"/>
      <c r="D25" s="115"/>
      <c r="E25" s="116"/>
      <c r="F25" s="117"/>
      <c r="G25" s="118"/>
      <c r="H25" s="121"/>
      <c r="I25" s="112"/>
    </row>
    <row r="26" spans="1:9" s="129" customFormat="1" ht="15" customHeight="1" x14ac:dyDescent="0.3">
      <c r="A26" s="122" t="s">
        <v>116</v>
      </c>
      <c r="B26" s="165"/>
      <c r="C26" s="165"/>
      <c r="D26" s="115">
        <f>B26*C26</f>
        <v>0</v>
      </c>
      <c r="E26" s="165"/>
      <c r="F26" s="165"/>
      <c r="G26" s="118">
        <f>E26*F26</f>
        <v>0</v>
      </c>
      <c r="H26" s="121"/>
      <c r="I26" s="112">
        <f>D26+G26</f>
        <v>0</v>
      </c>
    </row>
    <row r="27" spans="1:9" s="129" customFormat="1" ht="15" customHeight="1" x14ac:dyDescent="0.3">
      <c r="A27" s="122" t="s">
        <v>117</v>
      </c>
      <c r="B27" s="165"/>
      <c r="C27" s="165"/>
      <c r="D27" s="115">
        <f>B27*C27</f>
        <v>0</v>
      </c>
      <c r="E27" s="165"/>
      <c r="F27" s="165"/>
      <c r="G27" s="118">
        <f>E27*F27</f>
        <v>0</v>
      </c>
      <c r="H27" s="121"/>
      <c r="I27" s="112">
        <f>D27+G27</f>
        <v>0</v>
      </c>
    </row>
    <row r="28" spans="1:9" s="129" customFormat="1" ht="15" customHeight="1" x14ac:dyDescent="0.3">
      <c r="A28" s="122" t="s">
        <v>118</v>
      </c>
      <c r="B28" s="165"/>
      <c r="C28" s="165"/>
      <c r="D28" s="115">
        <f>B28*C28</f>
        <v>0</v>
      </c>
      <c r="E28" s="165"/>
      <c r="F28" s="165"/>
      <c r="G28" s="118">
        <f>E28*F28</f>
        <v>0</v>
      </c>
      <c r="H28" s="121"/>
      <c r="I28" s="112">
        <f>D28+G28</f>
        <v>0</v>
      </c>
    </row>
    <row r="29" spans="1:9" s="129" customFormat="1" ht="15" customHeight="1" x14ac:dyDescent="0.3">
      <c r="A29" s="122" t="s">
        <v>119</v>
      </c>
      <c r="B29" s="165"/>
      <c r="C29" s="165"/>
      <c r="D29" s="115">
        <f>B29*C29</f>
        <v>0</v>
      </c>
      <c r="E29" s="165"/>
      <c r="F29" s="165"/>
      <c r="G29" s="118">
        <f>E29*F29</f>
        <v>0</v>
      </c>
      <c r="H29" s="121"/>
      <c r="I29" s="112">
        <f>D29+G29</f>
        <v>0</v>
      </c>
    </row>
    <row r="30" spans="1:9" s="129" customFormat="1" ht="15" customHeight="1" x14ac:dyDescent="0.3">
      <c r="A30" s="157" t="s">
        <v>148</v>
      </c>
      <c r="B30" s="165"/>
      <c r="C30" s="165"/>
      <c r="D30" s="115">
        <f>B30*C30</f>
        <v>0</v>
      </c>
      <c r="E30" s="165"/>
      <c r="F30" s="165"/>
      <c r="G30" s="118">
        <f>E30*F30</f>
        <v>0</v>
      </c>
      <c r="H30" s="121"/>
      <c r="I30" s="112">
        <f>D30+G30</f>
        <v>0</v>
      </c>
    </row>
    <row r="31" spans="1:9" s="129" customFormat="1" x14ac:dyDescent="0.3">
      <c r="A31" s="108" t="s">
        <v>121</v>
      </c>
      <c r="B31" s="109"/>
      <c r="C31" s="110"/>
      <c r="D31" s="111"/>
      <c r="E31" s="109"/>
      <c r="F31" s="110"/>
      <c r="G31" s="111"/>
      <c r="H31" s="121"/>
      <c r="I31" s="112"/>
    </row>
    <row r="32" spans="1:9" s="129" customFormat="1" ht="15" customHeight="1" x14ac:dyDescent="0.3">
      <c r="A32" s="145" t="s">
        <v>149</v>
      </c>
      <c r="B32" s="165"/>
      <c r="C32" s="165"/>
      <c r="D32" s="115">
        <f>B32*C32</f>
        <v>0</v>
      </c>
      <c r="E32" s="165"/>
      <c r="F32" s="165"/>
      <c r="G32" s="118">
        <f>E32*F32</f>
        <v>0</v>
      </c>
      <c r="H32" s="121"/>
      <c r="I32" s="112">
        <f>D32+G32</f>
        <v>0</v>
      </c>
    </row>
    <row r="33" spans="1:9" s="129" customFormat="1" ht="15" customHeight="1" x14ac:dyDescent="0.3">
      <c r="A33" s="145" t="s">
        <v>123</v>
      </c>
      <c r="B33" s="165"/>
      <c r="C33" s="165"/>
      <c r="D33" s="115">
        <f>B33*C33</f>
        <v>0</v>
      </c>
      <c r="E33" s="165"/>
      <c r="F33" s="165"/>
      <c r="G33" s="118">
        <f>E33*F33</f>
        <v>0</v>
      </c>
      <c r="H33" s="121"/>
      <c r="I33" s="112">
        <f>D33+G33</f>
        <v>0</v>
      </c>
    </row>
    <row r="34" spans="1:9" s="129" customFormat="1" ht="15" customHeight="1" x14ac:dyDescent="0.3">
      <c r="A34" s="145" t="s">
        <v>150</v>
      </c>
      <c r="B34" s="165"/>
      <c r="C34" s="165"/>
      <c r="D34" s="115">
        <f>B34*C34</f>
        <v>0</v>
      </c>
      <c r="E34" s="165"/>
      <c r="F34" s="165"/>
      <c r="G34" s="118">
        <f>E34*F34</f>
        <v>0</v>
      </c>
      <c r="H34" s="121"/>
      <c r="I34" s="112">
        <f>D34+G34</f>
        <v>0</v>
      </c>
    </row>
    <row r="35" spans="1:9" s="129" customFormat="1" ht="15" customHeight="1" x14ac:dyDescent="0.3">
      <c r="A35" s="145" t="s">
        <v>151</v>
      </c>
      <c r="B35" s="165"/>
      <c r="C35" s="165"/>
      <c r="D35" s="115">
        <f>B35*C35</f>
        <v>0</v>
      </c>
      <c r="E35" s="165"/>
      <c r="F35" s="165"/>
      <c r="G35" s="118">
        <f>E35*F35</f>
        <v>0</v>
      </c>
      <c r="H35" s="121"/>
      <c r="I35" s="112">
        <f>D35+G35</f>
        <v>0</v>
      </c>
    </row>
    <row r="36" spans="1:9" s="129" customFormat="1" ht="15" customHeight="1" x14ac:dyDescent="0.3">
      <c r="A36" s="145" t="s">
        <v>152</v>
      </c>
      <c r="B36" s="165"/>
      <c r="C36" s="165"/>
      <c r="D36" s="115">
        <f>B36*C36</f>
        <v>0</v>
      </c>
      <c r="E36" s="165"/>
      <c r="F36" s="165"/>
      <c r="G36" s="118">
        <f>E36*F36</f>
        <v>0</v>
      </c>
      <c r="H36" s="121"/>
      <c r="I36" s="112">
        <f>D36+G36</f>
        <v>0</v>
      </c>
    </row>
    <row r="37" spans="1:9" s="129" customFormat="1" ht="15" customHeight="1" x14ac:dyDescent="0.3">
      <c r="A37" s="145"/>
      <c r="B37" s="113"/>
      <c r="C37" s="114"/>
      <c r="D37" s="115"/>
      <c r="E37" s="152"/>
      <c r="F37" s="153"/>
      <c r="G37" s="118"/>
      <c r="H37" s="148"/>
      <c r="I37" s="149"/>
    </row>
    <row r="38" spans="1:9" s="129" customFormat="1" ht="15" customHeight="1" x14ac:dyDescent="0.3">
      <c r="A38" s="146" t="s">
        <v>127</v>
      </c>
      <c r="B38" s="108"/>
      <c r="C38" s="108"/>
      <c r="D38" s="111" t="e">
        <f>SUM(D9:D16)+SUM(D20:D30)</f>
        <v>#REF!</v>
      </c>
      <c r="E38" s="147"/>
      <c r="F38" s="147"/>
      <c r="G38" s="111">
        <f>SUM(G9:G16)+SUM(G20:G30)</f>
        <v>0</v>
      </c>
      <c r="H38" s="148"/>
      <c r="I38" s="149" t="e">
        <f>SUM(I9:I16)+SUM(I20:I30)</f>
        <v>#REF!</v>
      </c>
    </row>
    <row r="39" spans="1:9" s="129" customFormat="1" x14ac:dyDescent="0.3">
      <c r="A39" s="146" t="s">
        <v>128</v>
      </c>
      <c r="B39" s="108"/>
      <c r="C39" s="108"/>
      <c r="D39" s="111" t="e">
        <f>SUM(D8:D36)</f>
        <v>#REF!</v>
      </c>
      <c r="E39" s="147"/>
      <c r="F39" s="147"/>
      <c r="G39" s="111">
        <f>SUM(G8:G36)</f>
        <v>0</v>
      </c>
      <c r="H39" s="148"/>
      <c r="I39" s="149" t="e">
        <f>SUM(I8:I36)</f>
        <v>#REF!</v>
      </c>
    </row>
    <row r="40" spans="1:9" s="129" customFormat="1" ht="15" customHeight="1" x14ac:dyDescent="0.3">
      <c r="A40" s="145"/>
      <c r="B40" s="113"/>
      <c r="C40" s="114"/>
      <c r="D40" s="115"/>
      <c r="E40" s="152"/>
      <c r="F40" s="153"/>
      <c r="G40" s="118"/>
      <c r="H40" s="148"/>
      <c r="I40" s="149"/>
    </row>
    <row r="41" spans="1:9" s="129" customFormat="1" ht="15" customHeight="1" x14ac:dyDescent="0.3">
      <c r="A41" s="108" t="s">
        <v>129</v>
      </c>
      <c r="B41" s="109"/>
      <c r="C41" s="110"/>
      <c r="D41" s="111" t="e">
        <f>D38*0.25</f>
        <v>#REF!</v>
      </c>
      <c r="E41" s="150"/>
      <c r="F41" s="151"/>
      <c r="G41" s="111">
        <f>G38*0.25</f>
        <v>0</v>
      </c>
      <c r="H41" s="148"/>
      <c r="I41" s="149" t="e">
        <f>I38*0.25</f>
        <v>#REF!</v>
      </c>
    </row>
    <row r="42" spans="1:9" s="129" customFormat="1" ht="15" customHeight="1" x14ac:dyDescent="0.3">
      <c r="A42" s="124"/>
      <c r="B42" s="113"/>
      <c r="C42" s="114"/>
      <c r="D42" s="115"/>
      <c r="E42" s="152"/>
      <c r="F42" s="153"/>
      <c r="G42" s="118"/>
      <c r="H42" s="148"/>
      <c r="I42" s="149"/>
    </row>
    <row r="43" spans="1:9" s="129" customFormat="1" ht="15" customHeight="1" x14ac:dyDescent="0.3">
      <c r="A43" s="108" t="s">
        <v>130</v>
      </c>
      <c r="B43" s="108"/>
      <c r="C43" s="108"/>
      <c r="D43" s="111" t="e">
        <f>D39+D41</f>
        <v>#REF!</v>
      </c>
      <c r="E43" s="147"/>
      <c r="F43" s="147"/>
      <c r="G43" s="111">
        <f>G39+G41</f>
        <v>0</v>
      </c>
      <c r="H43" s="148"/>
      <c r="I43" s="149" t="e">
        <f>I39+I41</f>
        <v>#REF!</v>
      </c>
    </row>
    <row r="44" spans="1:9" s="129" customFormat="1" ht="16.5" customHeight="1" x14ac:dyDescent="0.3">
      <c r="A44" s="125"/>
      <c r="B44" s="126"/>
      <c r="C44" s="127"/>
      <c r="D44" s="128"/>
      <c r="E44" s="126"/>
      <c r="F44" s="127"/>
      <c r="G44" s="128"/>
      <c r="H44" s="92"/>
      <c r="I44" s="121"/>
    </row>
    <row r="45" spans="1:9" s="129" customFormat="1" ht="6.9" customHeight="1" x14ac:dyDescent="0.3">
      <c r="A45" s="100"/>
      <c r="B45" s="101"/>
      <c r="C45" s="102"/>
      <c r="D45" s="103"/>
      <c r="E45" s="101"/>
      <c r="F45" s="102"/>
      <c r="G45" s="103"/>
      <c r="H45" s="104"/>
      <c r="I45" s="105"/>
    </row>
    <row r="46" spans="1:9" s="129" customFormat="1" ht="21.15" customHeight="1" x14ac:dyDescent="0.3">
      <c r="A46" s="230" t="s">
        <v>153</v>
      </c>
      <c r="B46" s="231"/>
      <c r="C46" s="231"/>
      <c r="D46" s="231"/>
      <c r="E46" s="231"/>
      <c r="F46" s="231"/>
      <c r="G46" s="231"/>
      <c r="H46" s="231"/>
      <c r="I46" s="232"/>
    </row>
    <row r="47" spans="1:9" s="129" customFormat="1" ht="6.9" customHeight="1" x14ac:dyDescent="0.3">
      <c r="A47" s="106"/>
      <c r="B47" s="107"/>
      <c r="C47" s="107"/>
      <c r="D47" s="107"/>
      <c r="E47" s="107"/>
      <c r="F47" s="107"/>
      <c r="G47" s="107"/>
      <c r="H47" s="107"/>
      <c r="I47" s="107"/>
    </row>
    <row r="48" spans="1:9" s="129" customFormat="1" ht="15" customHeight="1" x14ac:dyDescent="0.3">
      <c r="A48" s="108" t="s">
        <v>98</v>
      </c>
      <c r="B48" s="109"/>
      <c r="C48" s="110"/>
      <c r="D48" s="111"/>
      <c r="E48" s="109"/>
      <c r="F48" s="110"/>
      <c r="G48" s="111"/>
      <c r="H48" s="92"/>
      <c r="I48" s="112"/>
    </row>
    <row r="49" spans="1:9" s="129" customFormat="1" ht="15" customHeight="1" x14ac:dyDescent="0.3">
      <c r="A49" s="106" t="s">
        <v>99</v>
      </c>
      <c r="B49" s="113"/>
      <c r="C49" s="114"/>
      <c r="D49" s="115"/>
      <c r="E49" s="116"/>
      <c r="F49" s="117"/>
      <c r="G49" s="118"/>
      <c r="H49" s="92"/>
      <c r="I49" s="112"/>
    </row>
    <row r="50" spans="1:9" s="129" customFormat="1" ht="15" customHeight="1" x14ac:dyDescent="0.3">
      <c r="A50" s="119" t="s">
        <v>100</v>
      </c>
      <c r="B50" s="113" t="e">
        <f>#REF!+#REF!+#REF!+#REF!+#REF!+#REF!+#REF!+#REF!+#REF!+#REF!+#REF!+#REF!+#REF!+#REF!+#REF!+#REF!+#REF!+#REF!+#REF!+B9</f>
        <v>#REF!</v>
      </c>
      <c r="C50" s="114" t="e">
        <f t="shared" ref="C50:C57" si="3">IF(B50&gt;0,D50/B50," ")</f>
        <v>#REF!</v>
      </c>
      <c r="D50" s="115" t="e">
        <f>#REF!+#REF!+#REF!+#REF!+#REF!+#REF!+#REF!+#REF!+#REF!+#REF!+#REF!+#REF!+#REF!+#REF!+#REF!+#REF!+#REF!+#REF!+#REF!+D9</f>
        <v>#REF!</v>
      </c>
      <c r="E50" s="116" t="e">
        <f>#REF!+#REF!+#REF!+#REF!+#REF!+#REF!+#REF!+#REF!+#REF!+#REF!+#REF!+#REF!+#REF!+#REF!+#REF!+#REF!+#REF!+#REF!+#REF!+E9</f>
        <v>#REF!</v>
      </c>
      <c r="F50" s="117" t="e">
        <f t="shared" ref="F50:F57" si="4">IF(E50&gt;0,G50/E50," ")</f>
        <v>#REF!</v>
      </c>
      <c r="G50" s="118" t="e">
        <f>#REF!+#REF!+#REF!+#REF!+#REF!+#REF!+#REF!+#REF!+#REF!+#REF!+#REF!+#REF!+#REF!+#REF!+#REF!+#REF!+#REF!+#REF!+#REF!+G9</f>
        <v>#REF!</v>
      </c>
      <c r="H50" s="92"/>
      <c r="I50" s="112" t="e">
        <f t="shared" ref="I50:I57" si="5">D50+G50</f>
        <v>#REF!</v>
      </c>
    </row>
    <row r="51" spans="1:9" s="129" customFormat="1" ht="15" customHeight="1" x14ac:dyDescent="0.3">
      <c r="A51" s="119" t="s">
        <v>101</v>
      </c>
      <c r="B51" s="113" t="e">
        <f>#REF!+#REF!+#REF!+#REF!+#REF!+#REF!+#REF!+#REF!+#REF!+#REF!+#REF!+#REF!+#REF!+#REF!+#REF!+#REF!+#REF!+#REF!+#REF!+B10</f>
        <v>#REF!</v>
      </c>
      <c r="C51" s="114" t="e">
        <f t="shared" si="3"/>
        <v>#REF!</v>
      </c>
      <c r="D51" s="115" t="e">
        <f>#REF!+#REF!+#REF!+#REF!+#REF!+#REF!+#REF!+#REF!+#REF!+#REF!+#REF!+#REF!+#REF!+#REF!+#REF!+#REF!+#REF!+#REF!+#REF!+D10</f>
        <v>#REF!</v>
      </c>
      <c r="E51" s="116" t="e">
        <f>#REF!+#REF!+#REF!+#REF!+#REF!+#REF!+#REF!+#REF!+#REF!+#REF!+#REF!+#REF!+#REF!+#REF!+#REF!+#REF!+#REF!+#REF!+#REF!+E10</f>
        <v>#REF!</v>
      </c>
      <c r="F51" s="117" t="e">
        <f t="shared" si="4"/>
        <v>#REF!</v>
      </c>
      <c r="G51" s="118" t="e">
        <f>#REF!+#REF!+#REF!+#REF!+#REF!+#REF!+#REF!+#REF!+#REF!+#REF!+#REF!+#REF!+#REF!+#REF!+#REF!+#REF!+#REF!+#REF!+#REF!+G10</f>
        <v>#REF!</v>
      </c>
      <c r="H51" s="92"/>
      <c r="I51" s="112" t="e">
        <f t="shared" si="5"/>
        <v>#REF!</v>
      </c>
    </row>
    <row r="52" spans="1:9" s="129" customFormat="1" ht="15" customHeight="1" x14ac:dyDescent="0.3">
      <c r="A52" s="119" t="s">
        <v>102</v>
      </c>
      <c r="B52" s="113" t="e">
        <f>#REF!+#REF!+#REF!+#REF!+#REF!+#REF!+#REF!+#REF!+#REF!+#REF!+#REF!+#REF!+#REF!+#REF!+#REF!+#REF!+#REF!+#REF!+#REF!+B11</f>
        <v>#REF!</v>
      </c>
      <c r="C52" s="114" t="e">
        <f t="shared" si="3"/>
        <v>#REF!</v>
      </c>
      <c r="D52" s="115" t="e">
        <f>#REF!+#REF!+#REF!+#REF!+#REF!+#REF!+#REF!+#REF!+#REF!+#REF!+#REF!+#REF!+#REF!+#REF!+#REF!+#REF!+#REF!+#REF!+#REF!+D11</f>
        <v>#REF!</v>
      </c>
      <c r="E52" s="116" t="e">
        <f>#REF!+#REF!+#REF!+#REF!+#REF!+#REF!+#REF!+#REF!+#REF!+#REF!+#REF!+#REF!+#REF!+#REF!+#REF!+#REF!+#REF!+#REF!+#REF!+E11</f>
        <v>#REF!</v>
      </c>
      <c r="F52" s="117" t="e">
        <f t="shared" si="4"/>
        <v>#REF!</v>
      </c>
      <c r="G52" s="118" t="e">
        <f>#REF!+#REF!+#REF!+#REF!+#REF!+#REF!+#REF!+#REF!+#REF!+#REF!+#REF!+#REF!+#REF!+#REF!+#REF!+#REF!+#REF!+#REF!+#REF!+G11</f>
        <v>#REF!</v>
      </c>
      <c r="H52" s="92"/>
      <c r="I52" s="112" t="e">
        <f t="shared" si="5"/>
        <v>#REF!</v>
      </c>
    </row>
    <row r="53" spans="1:9" s="129" customFormat="1" ht="15" customHeight="1" x14ac:dyDescent="0.3">
      <c r="A53" s="119" t="s">
        <v>103</v>
      </c>
      <c r="B53" s="113" t="e">
        <f>#REF!+#REF!+#REF!+#REF!+#REF!+#REF!+#REF!+#REF!+#REF!+#REF!+#REF!+#REF!+#REF!+#REF!+#REF!+#REF!+#REF!+#REF!+#REF!+B12</f>
        <v>#REF!</v>
      </c>
      <c r="C53" s="114" t="e">
        <f t="shared" si="3"/>
        <v>#REF!</v>
      </c>
      <c r="D53" s="115" t="e">
        <f>#REF!+#REF!+#REF!+#REF!+#REF!+#REF!+#REF!+#REF!+#REF!+#REF!+#REF!+#REF!+#REF!+#REF!+#REF!+#REF!+#REF!+#REF!+#REF!+D12</f>
        <v>#REF!</v>
      </c>
      <c r="E53" s="116" t="e">
        <f>#REF!+#REF!+#REF!+#REF!+#REF!+#REF!+#REF!+#REF!+#REF!+#REF!+#REF!+#REF!+#REF!+#REF!+#REF!+#REF!+#REF!+#REF!+#REF!+E12</f>
        <v>#REF!</v>
      </c>
      <c r="F53" s="117" t="e">
        <f t="shared" si="4"/>
        <v>#REF!</v>
      </c>
      <c r="G53" s="118" t="e">
        <f>#REF!+#REF!+#REF!+#REF!+#REF!+#REF!+#REF!+#REF!+#REF!+#REF!+#REF!+#REF!+#REF!+#REF!+#REF!+#REF!+#REF!+#REF!+#REF!+G12</f>
        <v>#REF!</v>
      </c>
      <c r="H53" s="92"/>
      <c r="I53" s="112" t="e">
        <f t="shared" si="5"/>
        <v>#REF!</v>
      </c>
    </row>
    <row r="54" spans="1:9" s="129" customFormat="1" ht="15" customHeight="1" x14ac:dyDescent="0.3">
      <c r="A54" s="120" t="s">
        <v>104</v>
      </c>
      <c r="B54" s="113" t="e">
        <f>#REF!+#REF!+#REF!+#REF!+#REF!+#REF!+#REF!+#REF!+#REF!+#REF!+#REF!+#REF!+#REF!+#REF!+#REF!+#REF!+#REF!+#REF!+#REF!+B13</f>
        <v>#REF!</v>
      </c>
      <c r="C54" s="114" t="e">
        <f t="shared" si="3"/>
        <v>#REF!</v>
      </c>
      <c r="D54" s="115" t="e">
        <f>#REF!+#REF!+#REF!+#REF!+#REF!+#REF!+#REF!+#REF!+#REF!+#REF!+#REF!+#REF!+#REF!+#REF!+#REF!+#REF!+#REF!+#REF!+#REF!+D13</f>
        <v>#REF!</v>
      </c>
      <c r="E54" s="116" t="e">
        <f>#REF!+#REF!+#REF!+#REF!+#REF!+#REF!+#REF!+#REF!+#REF!+#REF!+#REF!+#REF!+#REF!+#REF!+#REF!+#REF!+#REF!+#REF!+#REF!+E13</f>
        <v>#REF!</v>
      </c>
      <c r="F54" s="117" t="e">
        <f t="shared" si="4"/>
        <v>#REF!</v>
      </c>
      <c r="G54" s="118" t="e">
        <f>#REF!+#REF!+#REF!+#REF!+#REF!+#REF!+#REF!+#REF!+#REF!+#REF!+#REF!+#REF!+#REF!+#REF!+#REF!+#REF!+#REF!+#REF!+#REF!+G13</f>
        <v>#REF!</v>
      </c>
      <c r="H54" s="92"/>
      <c r="I54" s="112" t="e">
        <f t="shared" si="5"/>
        <v>#REF!</v>
      </c>
    </row>
    <row r="55" spans="1:9" s="129" customFormat="1" ht="15" customHeight="1" x14ac:dyDescent="0.3">
      <c r="A55" s="106" t="s">
        <v>105</v>
      </c>
      <c r="B55" s="113" t="e">
        <f>#REF!+#REF!+#REF!+#REF!+#REF!+#REF!+#REF!+#REF!+#REF!+#REF!+#REF!+#REF!+#REF!+#REF!+#REF!+#REF!+#REF!+#REF!+#REF!+B14</f>
        <v>#REF!</v>
      </c>
      <c r="C55" s="114" t="e">
        <f t="shared" si="3"/>
        <v>#REF!</v>
      </c>
      <c r="D55" s="115" t="e">
        <f>#REF!+#REF!+#REF!+#REF!+#REF!+#REF!+#REF!+#REF!+#REF!+#REF!+#REF!+#REF!+#REF!+#REF!+#REF!+#REF!+#REF!+#REF!+#REF!+D14</f>
        <v>#REF!</v>
      </c>
      <c r="E55" s="116" t="e">
        <f>#REF!+#REF!+#REF!+#REF!+#REF!+#REF!+#REF!+#REF!+#REF!+#REF!+#REF!+#REF!+#REF!+#REF!+#REF!+#REF!+#REF!+#REF!+#REF!+E14</f>
        <v>#REF!</v>
      </c>
      <c r="F55" s="117" t="e">
        <f t="shared" si="4"/>
        <v>#REF!</v>
      </c>
      <c r="G55" s="118" t="e">
        <f>#REF!+#REF!+#REF!+#REF!+#REF!+#REF!+#REF!+#REF!+#REF!+#REF!+#REF!+#REF!+#REF!+#REF!+#REF!+#REF!+#REF!+#REF!+#REF!+G14</f>
        <v>#REF!</v>
      </c>
      <c r="H55" s="92"/>
      <c r="I55" s="112" t="e">
        <f t="shared" si="5"/>
        <v>#REF!</v>
      </c>
    </row>
    <row r="56" spans="1:9" s="129" customFormat="1" ht="15" customHeight="1" x14ac:dyDescent="0.3">
      <c r="A56" s="106" t="s">
        <v>106</v>
      </c>
      <c r="B56" s="113" t="e">
        <f>#REF!+#REF!+#REF!+#REF!+#REF!+#REF!+#REF!+#REF!+#REF!+#REF!+#REF!+#REF!+#REF!+#REF!+#REF!+#REF!+#REF!+#REF!+#REF!+B15</f>
        <v>#REF!</v>
      </c>
      <c r="C56" s="114" t="e">
        <f t="shared" si="3"/>
        <v>#REF!</v>
      </c>
      <c r="D56" s="115" t="e">
        <f>#REF!+#REF!+#REF!+#REF!+#REF!+#REF!+#REF!+#REF!+#REF!+#REF!+#REF!+#REF!+#REF!+#REF!+#REF!+#REF!+#REF!+#REF!+#REF!+D15</f>
        <v>#REF!</v>
      </c>
      <c r="E56" s="116" t="e">
        <f>#REF!+#REF!+#REF!+#REF!+#REF!+#REF!+#REF!+#REF!+#REF!+#REF!+#REF!+#REF!+#REF!+#REF!+#REF!+#REF!+#REF!+#REF!+#REF!+E15</f>
        <v>#REF!</v>
      </c>
      <c r="F56" s="117" t="e">
        <f t="shared" si="4"/>
        <v>#REF!</v>
      </c>
      <c r="G56" s="118" t="e">
        <f>#REF!+#REF!+#REF!+#REF!+#REF!+#REF!+#REF!+#REF!+#REF!+#REF!+#REF!+#REF!+#REF!+#REF!+#REF!+#REF!+#REF!+#REF!+#REF!+G15</f>
        <v>#REF!</v>
      </c>
      <c r="H56" s="121"/>
      <c r="I56" s="112" t="e">
        <f t="shared" si="5"/>
        <v>#REF!</v>
      </c>
    </row>
    <row r="57" spans="1:9" s="129" customFormat="1" ht="15" customHeight="1" x14ac:dyDescent="0.3">
      <c r="A57" s="106" t="s">
        <v>107</v>
      </c>
      <c r="B57" s="113" t="e">
        <f>#REF!+#REF!+#REF!+#REF!+#REF!+#REF!+#REF!+#REF!+#REF!+#REF!+#REF!+#REF!+#REF!+#REF!+#REF!+#REF!+#REF!+#REF!+#REF!+B16</f>
        <v>#REF!</v>
      </c>
      <c r="C57" s="114" t="e">
        <f t="shared" si="3"/>
        <v>#REF!</v>
      </c>
      <c r="D57" s="115" t="e">
        <f>#REF!+#REF!+#REF!+#REF!+#REF!+#REF!+#REF!+#REF!+#REF!+#REF!+#REF!+#REF!+#REF!+#REF!+#REF!+#REF!+#REF!+#REF!+#REF!+D16</f>
        <v>#REF!</v>
      </c>
      <c r="E57" s="116" t="e">
        <f>#REF!+#REF!+#REF!+#REF!+#REF!+#REF!+#REF!+#REF!+#REF!+#REF!+#REF!+#REF!+#REF!+#REF!+#REF!+#REF!+#REF!+#REF!+#REF!+E16</f>
        <v>#REF!</v>
      </c>
      <c r="F57" s="117" t="e">
        <f t="shared" si="4"/>
        <v>#REF!</v>
      </c>
      <c r="G57" s="118" t="e">
        <f>#REF!+#REF!+#REF!+#REF!+#REF!+#REF!+#REF!+#REF!+#REF!+#REF!+#REF!+#REF!+#REF!+#REF!+#REF!+#REF!+#REF!+#REF!+#REF!+G16</f>
        <v>#REF!</v>
      </c>
      <c r="H57" s="121"/>
      <c r="I57" s="112" t="e">
        <f t="shared" si="5"/>
        <v>#REF!</v>
      </c>
    </row>
    <row r="58" spans="1:9" s="129" customFormat="1" ht="15" customHeight="1" x14ac:dyDescent="0.3">
      <c r="A58" s="108" t="s">
        <v>108</v>
      </c>
      <c r="B58" s="109"/>
      <c r="C58" s="110"/>
      <c r="D58" s="111"/>
      <c r="E58" s="109"/>
      <c r="F58" s="110"/>
      <c r="G58" s="111"/>
      <c r="H58" s="121"/>
      <c r="I58" s="112"/>
    </row>
    <row r="59" spans="1:9" s="129" customFormat="1" ht="15" customHeight="1" x14ac:dyDescent="0.3">
      <c r="A59" s="106"/>
      <c r="B59" s="113" t="e">
        <f>#REF!+#REF!+#REF!+#REF!+#REF!+#REF!+#REF!+#REF!+#REF!+#REF!+#REF!+#REF!+#REF!+#REF!+#REF!+#REF!+#REF!+#REF!+#REF!+B18</f>
        <v>#REF!</v>
      </c>
      <c r="C59" s="114" t="e">
        <f>IF(B59&gt;0,D59/B59," ")</f>
        <v>#REF!</v>
      </c>
      <c r="D59" s="115" t="e">
        <f>#REF!+#REF!+#REF!+#REF!+#REF!+#REF!+#REF!+#REF!+#REF!+#REF!+#REF!+#REF!+#REF!+#REF!+#REF!+#REF!+#REF!+#REF!+#REF!+#REF!</f>
        <v>#REF!</v>
      </c>
      <c r="E59" s="116" t="e">
        <f>#REF!+#REF!+#REF!+#REF!+#REF!+#REF!+#REF!+#REF!+#REF!+#REF!+#REF!+#REF!+#REF!+#REF!+#REF!+#REF!+#REF!+#REF!+#REF!+#REF!</f>
        <v>#REF!</v>
      </c>
      <c r="F59" s="117" t="e">
        <f>IF(E59&gt;0,G59/E59," ")</f>
        <v>#REF!</v>
      </c>
      <c r="G59" s="118" t="e">
        <f>#REF!+#REF!+#REF!+#REF!+#REF!+#REF!+#REF!+#REF!+#REF!+#REF!+#REF!+#REF!+#REF!+#REF!+#REF!+#REF!+#REF!+#REF!+#REF!+#REF!</f>
        <v>#REF!</v>
      </c>
      <c r="H59" s="121"/>
      <c r="I59" s="112" t="e">
        <f>D59+G59</f>
        <v>#REF!</v>
      </c>
    </row>
    <row r="60" spans="1:9" s="129" customFormat="1" ht="15" customHeight="1" x14ac:dyDescent="0.3">
      <c r="A60" s="108" t="s">
        <v>109</v>
      </c>
      <c r="B60" s="109"/>
      <c r="C60" s="110"/>
      <c r="D60" s="111"/>
      <c r="E60" s="109"/>
      <c r="F60" s="110"/>
      <c r="G60" s="111"/>
      <c r="H60" s="121"/>
      <c r="I60" s="112"/>
    </row>
    <row r="61" spans="1:9" s="129" customFormat="1" ht="15" customHeight="1" x14ac:dyDescent="0.3">
      <c r="A61" s="106" t="s">
        <v>110</v>
      </c>
      <c r="B61" s="113" t="e">
        <f>#REF!+#REF!+#REF!+#REF!+#REF!+#REF!+#REF!+#REF!+#REF!+#REF!+#REF!+#REF!+#REF!+#REF!+#REF!+#REF!+#REF!+#REF!+#REF!+B20</f>
        <v>#REF!</v>
      </c>
      <c r="C61" s="114" t="e">
        <f>IF(B61&gt;0,D61/B61," ")</f>
        <v>#REF!</v>
      </c>
      <c r="D61" s="115" t="e">
        <f>#REF!+#REF!+#REF!+#REF!+#REF!+#REF!+#REF!+#REF!+#REF!+#REF!+#REF!+#REF!+#REF!+#REF!+#REF!+#REF!+#REF!+#REF!+#REF!+#REF!</f>
        <v>#REF!</v>
      </c>
      <c r="E61" s="116" t="e">
        <f>#REF!+#REF!+#REF!+#REF!+#REF!+#REF!+#REF!+#REF!+#REF!+#REF!+#REF!+#REF!+#REF!+#REF!+#REF!+#REF!+#REF!+#REF!+#REF!+#REF!</f>
        <v>#REF!</v>
      </c>
      <c r="F61" s="117" t="e">
        <f>IF(E61&gt;0,G61/E61," ")</f>
        <v>#REF!</v>
      </c>
      <c r="G61" s="118" t="e">
        <f>#REF!+#REF!+#REF!+#REF!+#REF!+#REF!+#REF!+#REF!+#REF!+#REF!+#REF!+#REF!+#REF!+#REF!+#REF!+#REF!+#REF!+#REF!+#REF!+#REF!</f>
        <v>#REF!</v>
      </c>
      <c r="H61" s="121"/>
      <c r="I61" s="112" t="e">
        <f>D61+G61</f>
        <v>#REF!</v>
      </c>
    </row>
    <row r="62" spans="1:9" s="129" customFormat="1" ht="15" customHeight="1" x14ac:dyDescent="0.3">
      <c r="A62" s="106" t="s">
        <v>147</v>
      </c>
      <c r="B62" s="113"/>
      <c r="C62" s="114"/>
      <c r="D62" s="115"/>
      <c r="E62" s="116"/>
      <c r="F62" s="117"/>
      <c r="G62" s="118"/>
      <c r="H62" s="121"/>
      <c r="I62" s="112"/>
    </row>
    <row r="63" spans="1:9" s="129" customFormat="1" x14ac:dyDescent="0.3">
      <c r="A63" s="122" t="s">
        <v>112</v>
      </c>
      <c r="B63" s="113" t="e">
        <f>#REF!+#REF!+#REF!+#REF!+#REF!+#REF!+#REF!+#REF!+#REF!+#REF!+#REF!+#REF!+#REF!+#REF!+#REF!+#REF!+#REF!+#REF!+#REF!+B22</f>
        <v>#REF!</v>
      </c>
      <c r="C63" s="114" t="e">
        <f>IF(B63&gt;0,D63/B63," ")</f>
        <v>#REF!</v>
      </c>
      <c r="D63" s="115" t="e">
        <f>#REF!+#REF!+#REF!+#REF!+#REF!+#REF!+#REF!+#REF!+#REF!+#REF!+#REF!+#REF!+#REF!+#REF!+#REF!+#REF!+#REF!+#REF!+#REF!+D41</f>
        <v>#REF!</v>
      </c>
      <c r="E63" s="116" t="e">
        <f>#REF!+#REF!+#REF!+#REF!+#REF!+#REF!+#REF!+#REF!+#REF!+#REF!+#REF!+#REF!+#REF!+#REF!+#REF!+#REF!+#REF!+#REF!+#REF!+E41</f>
        <v>#REF!</v>
      </c>
      <c r="F63" s="117" t="e">
        <f>IF(E63&gt;0,G63/E63," ")</f>
        <v>#REF!</v>
      </c>
      <c r="G63" s="118" t="e">
        <f>#REF!+#REF!+#REF!+#REF!+#REF!+#REF!+#REF!+#REF!+#REF!+#REF!+#REF!+#REF!+#REF!+#REF!+#REF!+#REF!+#REF!+#REF!+#REF!+G41</f>
        <v>#REF!</v>
      </c>
      <c r="H63" s="121"/>
      <c r="I63" s="112" t="e">
        <f>D63+G63</f>
        <v>#REF!</v>
      </c>
    </row>
    <row r="64" spans="1:9" s="129" customFormat="1" ht="15" customHeight="1" x14ac:dyDescent="0.3">
      <c r="A64" s="122" t="s">
        <v>113</v>
      </c>
      <c r="B64" s="113" t="e">
        <f>#REF!+#REF!+#REF!+#REF!+#REF!+#REF!+#REF!+#REF!+#REF!+#REF!+#REF!+#REF!+#REF!+#REF!+#REF!+#REF!+#REF!+#REF!+#REF!+B23</f>
        <v>#REF!</v>
      </c>
      <c r="C64" s="114" t="e">
        <f>IF(B64&gt;0,D64/B64," ")</f>
        <v>#REF!</v>
      </c>
      <c r="D64" s="115" t="e">
        <f>#REF!+#REF!+#REF!+#REF!+#REF!+#REF!+#REF!+#REF!+#REF!+#REF!+#REF!+#REF!+#REF!+#REF!+#REF!+#REF!+#REF!+#REF!+#REF!+D38</f>
        <v>#REF!</v>
      </c>
      <c r="E64" s="116" t="e">
        <f>#REF!+#REF!+#REF!+#REF!+#REF!+#REF!+#REF!+#REF!+#REF!+#REF!+#REF!+#REF!+#REF!+#REF!+#REF!+#REF!+#REF!+#REF!+#REF!+E38</f>
        <v>#REF!</v>
      </c>
      <c r="F64" s="117" t="e">
        <f>IF(E64&gt;0,G64/E64," ")</f>
        <v>#REF!</v>
      </c>
      <c r="G64" s="118" t="e">
        <f>#REF!+#REF!+#REF!+#REF!+#REF!+#REF!+#REF!+#REF!+#REF!+#REF!+#REF!+#REF!+#REF!+#REF!+#REF!+#REF!+#REF!+#REF!+#REF!+G38</f>
        <v>#REF!</v>
      </c>
      <c r="H64" s="121"/>
      <c r="I64" s="112" t="e">
        <f>D64+G64</f>
        <v>#REF!</v>
      </c>
    </row>
    <row r="65" spans="1:9" s="129" customFormat="1" ht="15" customHeight="1" x14ac:dyDescent="0.3">
      <c r="A65" s="122" t="s">
        <v>114</v>
      </c>
      <c r="B65" s="113" t="e">
        <f>#REF!+#REF!+#REF!+#REF!+#REF!+#REF!+#REF!+#REF!+#REF!+#REF!+#REF!+#REF!+#REF!+#REF!+#REF!+#REF!+#REF!+#REF!+#REF!+B24</f>
        <v>#REF!</v>
      </c>
      <c r="C65" s="114" t="e">
        <f>IF(B65&gt;0,D65/B65," ")</f>
        <v>#REF!</v>
      </c>
      <c r="D65" s="115" t="e">
        <f>#REF!+#REF!+#REF!+#REF!+#REF!+#REF!+#REF!+#REF!+#REF!+#REF!+#REF!+#REF!+#REF!+#REF!+#REF!+#REF!+#REF!+#REF!+#REF!+#REF!</f>
        <v>#REF!</v>
      </c>
      <c r="E65" s="116" t="e">
        <f>#REF!+#REF!+#REF!+#REF!+#REF!+#REF!+#REF!+#REF!+#REF!+#REF!+#REF!+#REF!+#REF!+#REF!+#REF!+#REF!+#REF!+#REF!+#REF!+#REF!</f>
        <v>#REF!</v>
      </c>
      <c r="F65" s="117" t="e">
        <f>IF(E65&gt;0,G65/E65," ")</f>
        <v>#REF!</v>
      </c>
      <c r="G65" s="118" t="e">
        <f>#REF!+#REF!+#REF!+#REF!+#REF!+#REF!+#REF!+#REF!+#REF!+#REF!+#REF!+#REF!+#REF!+#REF!+#REF!+#REF!+#REF!+#REF!+#REF!+#REF!</f>
        <v>#REF!</v>
      </c>
      <c r="H65" s="121"/>
      <c r="I65" s="112" t="e">
        <f>D65+G65</f>
        <v>#REF!</v>
      </c>
    </row>
    <row r="66" spans="1:9" s="129" customFormat="1" ht="15" customHeight="1" x14ac:dyDescent="0.3">
      <c r="A66" s="106" t="s">
        <v>115</v>
      </c>
      <c r="B66" s="113"/>
      <c r="C66" s="114"/>
      <c r="D66" s="115"/>
      <c r="E66" s="116"/>
      <c r="F66" s="117"/>
      <c r="G66" s="118"/>
      <c r="H66" s="121"/>
      <c r="I66" s="112"/>
    </row>
    <row r="67" spans="1:9" s="129" customFormat="1" ht="15" customHeight="1" x14ac:dyDescent="0.3">
      <c r="A67" s="122" t="s">
        <v>116</v>
      </c>
      <c r="B67" s="113" t="e">
        <f>#REF!+#REF!+#REF!+#REF!+#REF!+#REF!+#REF!+#REF!+#REF!+#REF!+#REF!+#REF!+#REF!+#REF!+#REF!+#REF!+#REF!+#REF!+#REF!+#REF!</f>
        <v>#REF!</v>
      </c>
      <c r="C67" s="114" t="e">
        <f t="shared" ref="C67:C73" si="6">IF(B67&gt;0,D67/B67," ")</f>
        <v>#REF!</v>
      </c>
      <c r="D67" s="115" t="e">
        <f>#REF!+#REF!+#REF!+#REF!+#REF!+#REF!+#REF!+#REF!+#REF!+#REF!+#REF!+#REF!+#REF!+#REF!+#REF!+#REF!+#REF!+#REF!+#REF!+#REF!</f>
        <v>#REF!</v>
      </c>
      <c r="E67" s="116" t="e">
        <f>#REF!+#REF!+#REF!+#REF!+#REF!+#REF!+#REF!+#REF!+#REF!+#REF!+#REF!+#REF!+#REF!+#REF!+#REF!+#REF!+#REF!+#REF!+#REF!+#REF!</f>
        <v>#REF!</v>
      </c>
      <c r="F67" s="117" t="e">
        <f t="shared" ref="F67:F73" si="7">IF(E67&gt;0,G67/E67," ")</f>
        <v>#REF!</v>
      </c>
      <c r="G67" s="118" t="e">
        <f>#REF!+#REF!+#REF!+#REF!+#REF!+#REF!+#REF!+#REF!+#REF!+#REF!+#REF!+#REF!+#REF!+#REF!+#REF!+#REF!+#REF!+#REF!+#REF!+#REF!</f>
        <v>#REF!</v>
      </c>
      <c r="H67" s="121"/>
      <c r="I67" s="112" t="e">
        <f t="shared" ref="I67:I73" si="8">D67+G67</f>
        <v>#REF!</v>
      </c>
    </row>
    <row r="68" spans="1:9" s="129" customFormat="1" ht="15" customHeight="1" x14ac:dyDescent="0.3">
      <c r="A68" s="122" t="s">
        <v>117</v>
      </c>
      <c r="B68" s="113" t="e">
        <f>#REF!+#REF!+#REF!+#REF!+#REF!+#REF!+#REF!+#REF!+#REF!+#REF!+#REF!+#REF!+#REF!+#REF!+#REF!+#REF!+#REF!+#REF!+#REF!+#REF!</f>
        <v>#REF!</v>
      </c>
      <c r="C68" s="114" t="e">
        <f t="shared" si="6"/>
        <v>#REF!</v>
      </c>
      <c r="D68" s="115" t="e">
        <f>#REF!+#REF!+#REF!+#REF!+#REF!+#REF!+#REF!+#REF!+#REF!+#REF!+#REF!+#REF!+#REF!+#REF!+#REF!+#REF!+#REF!+#REF!+#REF!+#REF!</f>
        <v>#REF!</v>
      </c>
      <c r="E68" s="116" t="e">
        <f>#REF!+#REF!+#REF!+#REF!+#REF!+#REF!+#REF!+#REF!+#REF!+#REF!+#REF!+#REF!+#REF!+#REF!+#REF!+#REF!+#REF!+#REF!+#REF!+#REF!</f>
        <v>#REF!</v>
      </c>
      <c r="F68" s="117" t="e">
        <f t="shared" si="7"/>
        <v>#REF!</v>
      </c>
      <c r="G68" s="118" t="e">
        <f>#REF!+#REF!+#REF!+#REF!+#REF!+#REF!+#REF!+#REF!+#REF!+#REF!+#REF!+#REF!+#REF!+#REF!+#REF!+#REF!+#REF!+#REF!+#REF!+#REF!</f>
        <v>#REF!</v>
      </c>
      <c r="H68" s="121"/>
      <c r="I68" s="112" t="e">
        <f t="shared" si="8"/>
        <v>#REF!</v>
      </c>
    </row>
    <row r="69" spans="1:9" s="129" customFormat="1" ht="15" customHeight="1" x14ac:dyDescent="0.3">
      <c r="A69" s="122" t="s">
        <v>118</v>
      </c>
      <c r="B69" s="113" t="e">
        <f>#REF!+#REF!+#REF!+#REF!+#REF!+#REF!+#REF!+#REF!+#REF!+#REF!+#REF!+#REF!+#REF!+#REF!+#REF!+#REF!+#REF!+#REF!+#REF!+#REF!</f>
        <v>#REF!</v>
      </c>
      <c r="C69" s="114" t="e">
        <f t="shared" si="6"/>
        <v>#REF!</v>
      </c>
      <c r="D69" s="115" t="e">
        <f>#REF!+#REF!+#REF!+#REF!+#REF!+#REF!+#REF!+#REF!+#REF!+#REF!+#REF!+#REF!+#REF!+#REF!+#REF!+#REF!+#REF!+#REF!+#REF!+#REF!</f>
        <v>#REF!</v>
      </c>
      <c r="E69" s="116" t="e">
        <f>#REF!+#REF!+#REF!+#REF!+#REF!+#REF!+#REF!+#REF!+#REF!+#REF!+#REF!+#REF!+#REF!+#REF!+#REF!+#REF!+#REF!+#REF!+#REF!+#REF!</f>
        <v>#REF!</v>
      </c>
      <c r="F69" s="117" t="e">
        <f t="shared" si="7"/>
        <v>#REF!</v>
      </c>
      <c r="G69" s="118" t="e">
        <f>#REF!+#REF!+#REF!+#REF!+#REF!+#REF!+#REF!+#REF!+#REF!+#REF!+#REF!+#REF!+#REF!+#REF!+#REF!+#REF!+#REF!+#REF!+#REF!+#REF!</f>
        <v>#REF!</v>
      </c>
      <c r="H69" s="121"/>
      <c r="I69" s="112" t="e">
        <f t="shared" si="8"/>
        <v>#REF!</v>
      </c>
    </row>
    <row r="70" spans="1:9" s="129" customFormat="1" ht="15" customHeight="1" x14ac:dyDescent="0.3">
      <c r="A70" s="122" t="s">
        <v>119</v>
      </c>
      <c r="B70" s="113" t="e">
        <f>#REF!+#REF!+#REF!+#REF!+#REF!+#REF!+#REF!+#REF!+#REF!+#REF!+#REF!+#REF!+#REF!+#REF!+#REF!+#REF!+#REF!+#REF!+#REF!+#REF!</f>
        <v>#REF!</v>
      </c>
      <c r="C70" s="114" t="e">
        <f t="shared" si="6"/>
        <v>#REF!</v>
      </c>
      <c r="D70" s="115" t="e">
        <f>#REF!+#REF!+#REF!+#REF!+#REF!+#REF!+#REF!+#REF!+#REF!+#REF!+#REF!+#REF!+#REF!+#REF!+#REF!+#REF!+#REF!+#REF!+#REF!+#REF!</f>
        <v>#REF!</v>
      </c>
      <c r="E70" s="116" t="e">
        <f>#REF!+#REF!+#REF!+#REF!+#REF!+#REF!+#REF!+#REF!+#REF!+#REF!+#REF!+#REF!+#REF!+#REF!+#REF!+#REF!+#REF!+#REF!+#REF!+#REF!</f>
        <v>#REF!</v>
      </c>
      <c r="F70" s="117" t="e">
        <f t="shared" si="7"/>
        <v>#REF!</v>
      </c>
      <c r="G70" s="118" t="e">
        <f>#REF!+#REF!+#REF!+#REF!+#REF!+#REF!+#REF!+#REF!+#REF!+#REF!+#REF!+#REF!+#REF!+#REF!+#REF!+#REF!+#REF!+#REF!+#REF!+#REF!</f>
        <v>#REF!</v>
      </c>
      <c r="H70" s="121"/>
      <c r="I70" s="112" t="e">
        <f t="shared" si="8"/>
        <v>#REF!</v>
      </c>
    </row>
    <row r="71" spans="1:9" s="129" customFormat="1" ht="15" customHeight="1" x14ac:dyDescent="0.3">
      <c r="A71" s="157" t="s">
        <v>148</v>
      </c>
      <c r="B71" s="113" t="e">
        <f>#REF!+#REF!+#REF!+#REF!+#REF!+#REF!+#REF!+#REF!+#REF!+#REF!+#REF!+#REF!+#REF!+#REF!+#REF!+#REF!+#REF!+#REF!+#REF!+#REF!</f>
        <v>#REF!</v>
      </c>
      <c r="C71" s="114" t="e">
        <f t="shared" si="6"/>
        <v>#REF!</v>
      </c>
      <c r="D71" s="115" t="e">
        <f>#REF!+#REF!+#REF!+#REF!+#REF!+#REF!+#REF!+#REF!+#REF!+#REF!+#REF!+#REF!+#REF!+#REF!+#REF!+#REF!+#REF!+#REF!+#REF!+#REF!</f>
        <v>#REF!</v>
      </c>
      <c r="E71" s="116" t="e">
        <f>#REF!+#REF!+#REF!+#REF!+#REF!+#REF!+#REF!+#REF!+#REF!+#REF!+#REF!+#REF!+#REF!+#REF!+#REF!+#REF!+#REF!+#REF!+#REF!+#REF!</f>
        <v>#REF!</v>
      </c>
      <c r="F71" s="117" t="e">
        <f t="shared" si="7"/>
        <v>#REF!</v>
      </c>
      <c r="G71" s="118" t="e">
        <f>#REF!+#REF!+#REF!+#REF!+#REF!+#REF!+#REF!+#REF!+#REF!+#REF!+#REF!+#REF!+#REF!+#REF!+#REF!+#REF!+#REF!+#REF!+#REF!+#REF!</f>
        <v>#REF!</v>
      </c>
      <c r="H71" s="121"/>
      <c r="I71" s="112" t="e">
        <f t="shared" si="8"/>
        <v>#REF!</v>
      </c>
    </row>
    <row r="72" spans="1:9" s="129" customFormat="1" ht="15" customHeight="1" x14ac:dyDescent="0.3">
      <c r="A72" s="108" t="s">
        <v>121</v>
      </c>
      <c r="B72" s="109"/>
      <c r="C72" s="110"/>
      <c r="D72" s="111"/>
      <c r="E72" s="109"/>
      <c r="F72" s="110"/>
      <c r="G72" s="111"/>
      <c r="H72" s="121"/>
      <c r="I72" s="112"/>
    </row>
    <row r="73" spans="1:9" s="129" customFormat="1" ht="15" customHeight="1" x14ac:dyDescent="0.3">
      <c r="A73" s="145" t="s">
        <v>149</v>
      </c>
      <c r="B73" s="113" t="e">
        <f>#REF!+#REF!+#REF!+#REF!+#REF!+#REF!+#REF!+#REF!+#REF!+#REF!+#REF!+#REF!+#REF!+#REF!+#REF!+#REF!+#REF!+#REF!+#REF!+#REF!</f>
        <v>#REF!</v>
      </c>
      <c r="C73" s="114" t="e">
        <f t="shared" si="6"/>
        <v>#REF!</v>
      </c>
      <c r="D73" s="115" t="e">
        <f>#REF!+#REF!+#REF!+#REF!+#REF!+#REF!+#REF!+#REF!+#REF!+#REF!+#REF!+#REF!+#REF!+#REF!+#REF!+#REF!+#REF!+#REF!+#REF!+#REF!</f>
        <v>#REF!</v>
      </c>
      <c r="E73" s="116" t="e">
        <f>#REF!+#REF!+#REF!+#REF!+#REF!+#REF!+#REF!+#REF!+#REF!+#REF!+#REF!+#REF!+#REF!+#REF!+#REF!+#REF!+#REF!+#REF!+#REF!+#REF!</f>
        <v>#REF!</v>
      </c>
      <c r="F73" s="117" t="e">
        <f t="shared" si="7"/>
        <v>#REF!</v>
      </c>
      <c r="G73" s="118" t="e">
        <f>#REF!+#REF!+#REF!+#REF!+#REF!+#REF!+#REF!+#REF!+#REF!+#REF!+#REF!+#REF!+#REF!+#REF!+#REF!+#REF!+#REF!+#REF!+#REF!+#REF!</f>
        <v>#REF!</v>
      </c>
      <c r="H73" s="121"/>
      <c r="I73" s="112" t="e">
        <f t="shared" si="8"/>
        <v>#REF!</v>
      </c>
    </row>
    <row r="74" spans="1:9" s="129" customFormat="1" ht="15" customHeight="1" x14ac:dyDescent="0.3">
      <c r="A74" s="145" t="s">
        <v>123</v>
      </c>
      <c r="B74" s="113" t="e">
        <f>#REF!+#REF!+#REF!+#REF!+#REF!+#REF!+#REF!+#REF!+#REF!+#REF!+#REF!+#REF!+#REF!+#REF!+#REF!+#REF!+#REF!+#REF!+#REF!+#REF!</f>
        <v>#REF!</v>
      </c>
      <c r="C74" s="114" t="e">
        <f t="shared" ref="C74:C77" si="9">IF(B74&gt;0,D74/B74," ")</f>
        <v>#REF!</v>
      </c>
      <c r="D74" s="115" t="e">
        <f>#REF!+#REF!+#REF!+#REF!+#REF!+#REF!+#REF!+#REF!+#REF!+#REF!+#REF!+#REF!+#REF!+#REF!+#REF!+#REF!+#REF!+#REF!+#REF!+#REF!</f>
        <v>#REF!</v>
      </c>
      <c r="E74" s="116" t="e">
        <f>#REF!+#REF!+#REF!+#REF!+#REF!+#REF!+#REF!+#REF!+#REF!+#REF!+#REF!+#REF!+#REF!+#REF!+#REF!+#REF!+#REF!+#REF!+#REF!+#REF!</f>
        <v>#REF!</v>
      </c>
      <c r="F74" s="117" t="e">
        <f t="shared" ref="F74:F77" si="10">IF(E74&gt;0,G74/E74," ")</f>
        <v>#REF!</v>
      </c>
      <c r="G74" s="118" t="e">
        <f>#REF!+#REF!+#REF!+#REF!+#REF!+#REF!+#REF!+#REF!+#REF!+#REF!+#REF!+#REF!+#REF!+#REF!+#REF!+#REF!+#REF!+#REF!+#REF!+#REF!</f>
        <v>#REF!</v>
      </c>
      <c r="H74" s="121"/>
      <c r="I74" s="112" t="e">
        <f t="shared" ref="I74:I77" si="11">D74+G74</f>
        <v>#REF!</v>
      </c>
    </row>
    <row r="75" spans="1:9" s="129" customFormat="1" ht="15" customHeight="1" x14ac:dyDescent="0.3">
      <c r="A75" s="145" t="s">
        <v>150</v>
      </c>
      <c r="B75" s="113" t="e">
        <f>#REF!+#REF!+#REF!+#REF!+#REF!+#REF!+#REF!+#REF!+#REF!+#REF!+#REF!+#REF!+#REF!+#REF!+#REF!+#REF!+#REF!+#REF!+#REF!+#REF!</f>
        <v>#REF!</v>
      </c>
      <c r="C75" s="114" t="e">
        <f t="shared" si="9"/>
        <v>#REF!</v>
      </c>
      <c r="D75" s="115" t="e">
        <f>#REF!+#REF!+#REF!+#REF!+#REF!+#REF!+#REF!+#REF!+#REF!+#REF!+#REF!+#REF!+#REF!+#REF!+#REF!+#REF!+#REF!+#REF!+#REF!+#REF!</f>
        <v>#REF!</v>
      </c>
      <c r="E75" s="116" t="e">
        <f>#REF!+#REF!+#REF!+#REF!+#REF!+#REF!+#REF!+#REF!+#REF!+#REF!+#REF!+#REF!+#REF!+#REF!+#REF!+#REF!+#REF!+#REF!+#REF!+#REF!</f>
        <v>#REF!</v>
      </c>
      <c r="F75" s="117" t="e">
        <f t="shared" si="10"/>
        <v>#REF!</v>
      </c>
      <c r="G75" s="118" t="e">
        <f>#REF!+#REF!+#REF!+#REF!+#REF!+#REF!+#REF!+#REF!+#REF!+#REF!+#REF!+#REF!+#REF!+#REF!+#REF!+#REF!+#REF!+#REF!+#REF!+#REF!</f>
        <v>#REF!</v>
      </c>
      <c r="H75" s="121"/>
      <c r="I75" s="112" t="e">
        <f t="shared" si="11"/>
        <v>#REF!</v>
      </c>
    </row>
    <row r="76" spans="1:9" s="129" customFormat="1" ht="15" customHeight="1" x14ac:dyDescent="0.3">
      <c r="A76" s="145" t="s">
        <v>151</v>
      </c>
      <c r="B76" s="113" t="e">
        <f>#REF!+#REF!+#REF!+#REF!+#REF!+#REF!+#REF!+#REF!+#REF!+#REF!+#REF!+#REF!+#REF!+#REF!+#REF!+#REF!+#REF!+#REF!+#REF!+#REF!</f>
        <v>#REF!</v>
      </c>
      <c r="C76" s="114" t="e">
        <f t="shared" si="9"/>
        <v>#REF!</v>
      </c>
      <c r="D76" s="115" t="e">
        <f>#REF!+#REF!+#REF!+#REF!+#REF!+#REF!+#REF!+#REF!+#REF!+#REF!+#REF!+#REF!+#REF!+#REF!+#REF!+#REF!+#REF!+#REF!+#REF!+#REF!</f>
        <v>#REF!</v>
      </c>
      <c r="E76" s="116" t="e">
        <f>#REF!+#REF!+#REF!+#REF!+#REF!+#REF!+#REF!+#REF!+#REF!+#REF!+#REF!+#REF!+#REF!+#REF!+#REF!+#REF!+#REF!+#REF!+#REF!+#REF!</f>
        <v>#REF!</v>
      </c>
      <c r="F76" s="117" t="e">
        <f t="shared" si="10"/>
        <v>#REF!</v>
      </c>
      <c r="G76" s="118" t="e">
        <f>#REF!+#REF!+#REF!+#REF!+#REF!+#REF!+#REF!+#REF!+#REF!+#REF!+#REF!+#REF!+#REF!+#REF!+#REF!+#REF!+#REF!+#REF!+#REF!+#REF!</f>
        <v>#REF!</v>
      </c>
      <c r="H76" s="121"/>
      <c r="I76" s="112" t="e">
        <f t="shared" si="11"/>
        <v>#REF!</v>
      </c>
    </row>
    <row r="77" spans="1:9" s="129" customFormat="1" ht="15" customHeight="1" x14ac:dyDescent="0.3">
      <c r="A77" s="145" t="s">
        <v>152</v>
      </c>
      <c r="B77" s="113" t="e">
        <f>#REF!+#REF!+#REF!+#REF!+#REF!+#REF!+#REF!+#REF!+#REF!+#REF!+#REF!+#REF!+#REF!+#REF!+#REF!+#REF!+#REF!+#REF!+#REF!+#REF!</f>
        <v>#REF!</v>
      </c>
      <c r="C77" s="114" t="e">
        <f t="shared" si="9"/>
        <v>#REF!</v>
      </c>
      <c r="D77" s="115" t="e">
        <f>#REF!+#REF!+#REF!+#REF!+#REF!+#REF!+#REF!+#REF!+#REF!+#REF!+#REF!+#REF!+#REF!+#REF!+#REF!+#REF!+#REF!+#REF!+#REF!+#REF!</f>
        <v>#REF!</v>
      </c>
      <c r="E77" s="116" t="e">
        <f>#REF!+#REF!+#REF!+#REF!+#REF!+#REF!+#REF!+#REF!+#REF!+#REF!+#REF!+#REF!+#REF!+#REF!+#REF!+#REF!+#REF!+#REF!+#REF!+#REF!</f>
        <v>#REF!</v>
      </c>
      <c r="F77" s="117" t="e">
        <f t="shared" si="10"/>
        <v>#REF!</v>
      </c>
      <c r="G77" s="118" t="e">
        <f>#REF!+#REF!+#REF!+#REF!+#REF!+#REF!+#REF!+#REF!+#REF!+#REF!+#REF!+#REF!+#REF!+#REF!+#REF!+#REF!+#REF!+#REF!+#REF!+#REF!</f>
        <v>#REF!</v>
      </c>
      <c r="H77" s="121"/>
      <c r="I77" s="112" t="e">
        <f t="shared" si="11"/>
        <v>#REF!</v>
      </c>
    </row>
    <row r="78" spans="1:9" s="129" customFormat="1" ht="15" customHeight="1" x14ac:dyDescent="0.3">
      <c r="A78" s="124"/>
      <c r="B78" s="113"/>
      <c r="C78" s="114"/>
      <c r="D78" s="115"/>
      <c r="E78" s="152"/>
      <c r="F78" s="153"/>
      <c r="G78" s="118"/>
      <c r="H78" s="148"/>
      <c r="I78" s="149"/>
    </row>
    <row r="79" spans="1:9" s="129" customFormat="1" ht="15" customHeight="1" x14ac:dyDescent="0.3">
      <c r="A79" s="146" t="s">
        <v>127</v>
      </c>
      <c r="B79" s="108"/>
      <c r="C79" s="108"/>
      <c r="D79" s="123" t="e">
        <f>#REF!+#REF!+#REF!+#REF!+#REF!+#REF!+#REF!+#REF!+#REF!+#REF!+#REF!+#REF!+#REF!+#REF!+#REF!+#REF!+#REF!+#REF!+#REF!+#REF!</f>
        <v>#REF!</v>
      </c>
      <c r="E79" s="108"/>
      <c r="F79" s="108"/>
      <c r="G79" s="123" t="e">
        <f>#REF!+#REF!+#REF!+#REF!+#REF!+#REF!+#REF!+#REF!+#REF!+#REF!+#REF!+#REF!+#REF!+#REF!+#REF!+#REF!+#REF!+#REF!+#REF!+#REF!</f>
        <v>#REF!</v>
      </c>
      <c r="H79" s="121"/>
      <c r="I79" s="112" t="e">
        <f>D79+G79</f>
        <v>#REF!</v>
      </c>
    </row>
    <row r="80" spans="1:9" s="129" customFormat="1" x14ac:dyDescent="0.3">
      <c r="A80" s="146" t="s">
        <v>128</v>
      </c>
      <c r="B80" s="108"/>
      <c r="C80" s="108"/>
      <c r="D80" s="123" t="e">
        <f>#REF!+#REF!+#REF!+#REF!+#REF!+#REF!+#REF!+#REF!+#REF!+#REF!+#REF!+#REF!+#REF!+#REF!+#REF!+#REF!+#REF!+#REF!+#REF!+#REF!</f>
        <v>#REF!</v>
      </c>
      <c r="E80" s="108"/>
      <c r="F80" s="108"/>
      <c r="G80" s="123" t="e">
        <f>#REF!+#REF!+#REF!+#REF!+#REF!+#REF!+#REF!+#REF!+#REF!+#REF!+#REF!+#REF!+#REF!+#REF!+#REF!+#REF!+#REF!+#REF!+#REF!+#REF!</f>
        <v>#REF!</v>
      </c>
      <c r="H80" s="121"/>
      <c r="I80" s="112" t="e">
        <f>D80+G80</f>
        <v>#REF!</v>
      </c>
    </row>
    <row r="81" spans="1:9" s="129" customFormat="1" ht="15" customHeight="1" x14ac:dyDescent="0.3">
      <c r="A81" s="145"/>
      <c r="B81" s="113"/>
      <c r="C81" s="114"/>
      <c r="D81" s="115"/>
      <c r="E81" s="152"/>
      <c r="F81" s="153"/>
      <c r="G81" s="118"/>
      <c r="H81" s="148"/>
      <c r="I81" s="149"/>
    </row>
    <row r="82" spans="1:9" s="129" customFormat="1" ht="15" customHeight="1" x14ac:dyDescent="0.3">
      <c r="A82" s="108" t="s">
        <v>129</v>
      </c>
      <c r="B82" s="108"/>
      <c r="C82" s="108"/>
      <c r="D82" s="123" t="e">
        <f>#REF!+#REF!+#REF!+#REF!+#REF!+#REF!+#REF!+#REF!+#REF!+#REF!+#REF!+#REF!+#REF!+#REF!+#REF!+#REF!+#REF!+#REF!+#REF!+#REF!</f>
        <v>#REF!</v>
      </c>
      <c r="E82" s="108"/>
      <c r="F82" s="108"/>
      <c r="G82" s="123" t="e">
        <f>#REF!+#REF!+#REF!+#REF!+#REF!+#REF!+#REF!+#REF!+#REF!+#REF!+#REF!+#REF!+#REF!+#REF!+#REF!+#REF!+#REF!+#REF!+#REF!+#REF!</f>
        <v>#REF!</v>
      </c>
      <c r="H82" s="121"/>
      <c r="I82" s="112" t="e">
        <f>D82+G82</f>
        <v>#REF!</v>
      </c>
    </row>
    <row r="83" spans="1:9" s="129" customFormat="1" ht="15" customHeight="1" x14ac:dyDescent="0.3">
      <c r="A83" s="124"/>
      <c r="B83" s="113"/>
      <c r="C83" s="114"/>
      <c r="D83" s="115"/>
      <c r="E83" s="152"/>
      <c r="F83" s="153"/>
      <c r="G83" s="118"/>
      <c r="H83" s="148"/>
      <c r="I83" s="149"/>
    </row>
    <row r="84" spans="1:9" s="129" customFormat="1" ht="15" customHeight="1" x14ac:dyDescent="0.3">
      <c r="A84" s="108" t="s">
        <v>130</v>
      </c>
      <c r="B84" s="108"/>
      <c r="C84" s="108"/>
      <c r="D84" s="123" t="e">
        <f>#REF!+#REF!+#REF!+#REF!+#REF!+#REF!+#REF!+#REF!+#REF!+#REF!+#REF!+#REF!+#REF!+#REF!+#REF!+#REF!+#REF!+#REF!+D1+#REF!</f>
        <v>#REF!</v>
      </c>
      <c r="E84" s="108"/>
      <c r="F84" s="108"/>
      <c r="G84" s="123" t="e">
        <f>#REF!+#REF!+#REF!+#REF!+#REF!+#REF!+#REF!+#REF!+#REF!+#REF!+#REF!+#REF!+#REF!+#REF!+#REF!+#REF!+#REF!+#REF!+G1+#REF!</f>
        <v>#REF!</v>
      </c>
      <c r="H84" s="121"/>
      <c r="I84" s="112" t="e">
        <f>D84+G84</f>
        <v>#REF!</v>
      </c>
    </row>
    <row r="85" spans="1:9" s="83" customFormat="1" ht="15" customHeight="1" x14ac:dyDescent="0.3">
      <c r="B85" s="2"/>
      <c r="C85" s="2"/>
      <c r="D85" s="2"/>
      <c r="E85" s="2"/>
      <c r="F85" s="2"/>
      <c r="G85" s="2"/>
      <c r="H85"/>
      <c r="I85" s="1"/>
    </row>
    <row r="86" spans="1:9" s="83" customFormat="1" ht="15" customHeight="1" x14ac:dyDescent="0.3">
      <c r="B86" s="2"/>
      <c r="C86" s="2"/>
      <c r="D86" s="2"/>
      <c r="E86" s="2"/>
      <c r="F86" s="2"/>
      <c r="G86" s="2"/>
      <c r="H86"/>
      <c r="I86" s="1"/>
    </row>
    <row r="87" spans="1:9" s="83" customFormat="1" ht="15" customHeight="1" x14ac:dyDescent="0.3">
      <c r="B87" s="2"/>
      <c r="C87" s="2"/>
      <c r="D87" s="2"/>
      <c r="E87" s="2"/>
      <c r="F87" s="2"/>
      <c r="G87" s="2"/>
      <c r="H87"/>
      <c r="I87" s="1"/>
    </row>
    <row r="88" spans="1:9" s="83" customFormat="1" ht="15" customHeight="1" x14ac:dyDescent="0.3">
      <c r="B88" s="2"/>
      <c r="C88" s="2"/>
      <c r="D88" s="2"/>
      <c r="E88" s="2"/>
      <c r="F88" s="2"/>
      <c r="G88" s="2"/>
      <c r="H88"/>
      <c r="I88" s="1"/>
    </row>
    <row r="89" spans="1:9" s="83" customFormat="1" x14ac:dyDescent="0.3">
      <c r="B89" s="2"/>
      <c r="C89" s="2"/>
      <c r="D89" s="2"/>
      <c r="E89" s="2"/>
      <c r="F89" s="2"/>
      <c r="G89" s="2"/>
      <c r="H89"/>
      <c r="I89" s="1"/>
    </row>
    <row r="90" spans="1:9" s="83" customFormat="1" x14ac:dyDescent="0.3">
      <c r="B90" s="2"/>
      <c r="C90" s="2"/>
      <c r="D90" s="2"/>
      <c r="E90" s="2"/>
      <c r="F90" s="2"/>
      <c r="G90" s="2"/>
      <c r="H90"/>
      <c r="I90" s="1"/>
    </row>
    <row r="91" spans="1:9" s="83" customFormat="1" x14ac:dyDescent="0.3">
      <c r="B91" s="2"/>
      <c r="C91" s="2"/>
      <c r="D91" s="2"/>
      <c r="E91" s="2"/>
      <c r="F91" s="2"/>
      <c r="G91" s="2"/>
      <c r="H91"/>
      <c r="I91" s="1"/>
    </row>
    <row r="92" spans="1:9" s="83" customFormat="1" x14ac:dyDescent="0.3">
      <c r="B92" s="2"/>
      <c r="C92" s="2"/>
      <c r="D92" s="2"/>
      <c r="E92" s="2"/>
      <c r="F92" s="2"/>
      <c r="G92" s="2"/>
      <c r="H92"/>
      <c r="I92" s="1"/>
    </row>
    <row r="93" spans="1:9" s="83" customFormat="1" x14ac:dyDescent="0.3">
      <c r="B93" s="2"/>
      <c r="C93" s="2"/>
      <c r="D93" s="2"/>
      <c r="E93" s="2"/>
      <c r="F93" s="2"/>
      <c r="G93" s="2"/>
      <c r="H93"/>
      <c r="I93" s="1"/>
    </row>
    <row r="94" spans="1:9" s="83" customFormat="1" x14ac:dyDescent="0.3">
      <c r="B94" s="2"/>
      <c r="C94" s="2"/>
      <c r="D94" s="2"/>
      <c r="E94" s="2"/>
      <c r="F94" s="2"/>
      <c r="G94" s="2"/>
      <c r="H94"/>
      <c r="I94" s="1"/>
    </row>
    <row r="95" spans="1:9" s="83" customFormat="1" x14ac:dyDescent="0.3">
      <c r="B95" s="2"/>
      <c r="C95" s="2"/>
      <c r="D95" s="2"/>
      <c r="E95" s="2"/>
      <c r="F95" s="2"/>
      <c r="G95" s="2"/>
      <c r="H95"/>
      <c r="I95" s="1"/>
    </row>
    <row r="96" spans="1:9" s="83" customFormat="1" x14ac:dyDescent="0.3">
      <c r="B96" s="2"/>
      <c r="C96" s="2"/>
      <c r="D96" s="2"/>
      <c r="E96" s="2"/>
      <c r="F96" s="2"/>
      <c r="G96" s="2"/>
      <c r="H96"/>
      <c r="I96" s="1"/>
    </row>
    <row r="97" spans="2:9" s="83" customFormat="1" x14ac:dyDescent="0.3">
      <c r="B97" s="2"/>
      <c r="C97" s="2"/>
      <c r="D97" s="2"/>
      <c r="E97" s="2"/>
      <c r="F97" s="2"/>
      <c r="G97" s="2"/>
      <c r="H97"/>
      <c r="I97" s="1"/>
    </row>
    <row r="98" spans="2:9" s="83" customFormat="1" x14ac:dyDescent="0.3">
      <c r="B98" s="2"/>
      <c r="C98" s="2"/>
      <c r="D98" s="2"/>
      <c r="E98" s="2"/>
      <c r="F98" s="2"/>
      <c r="G98" s="2"/>
      <c r="H98"/>
      <c r="I98" s="1"/>
    </row>
    <row r="99" spans="2:9" s="83" customFormat="1" x14ac:dyDescent="0.3">
      <c r="B99" s="2"/>
      <c r="C99" s="2"/>
      <c r="D99" s="2"/>
      <c r="E99" s="2"/>
      <c r="F99" s="2"/>
      <c r="G99" s="2"/>
      <c r="H99"/>
      <c r="I99" s="1"/>
    </row>
    <row r="100" spans="2:9" s="83" customFormat="1" x14ac:dyDescent="0.3">
      <c r="B100" s="2"/>
      <c r="C100" s="2"/>
      <c r="D100" s="2"/>
      <c r="E100" s="2"/>
      <c r="F100" s="2"/>
      <c r="G100" s="2"/>
      <c r="H100"/>
      <c r="I100" s="1"/>
    </row>
    <row r="101" spans="2:9" s="83" customFormat="1" x14ac:dyDescent="0.3">
      <c r="B101" s="2"/>
      <c r="C101" s="2"/>
      <c r="D101" s="2"/>
      <c r="E101" s="2"/>
      <c r="F101" s="2"/>
      <c r="G101" s="2"/>
      <c r="H101"/>
      <c r="I101" s="1"/>
    </row>
    <row r="102" spans="2:9" s="83" customFormat="1" x14ac:dyDescent="0.3">
      <c r="B102" s="2"/>
      <c r="C102" s="2"/>
      <c r="D102" s="2"/>
      <c r="E102" s="2"/>
      <c r="F102" s="2"/>
      <c r="G102" s="2"/>
      <c r="H102"/>
      <c r="I102" s="1"/>
    </row>
    <row r="103" spans="2:9" s="83" customFormat="1" x14ac:dyDescent="0.3">
      <c r="B103" s="2"/>
      <c r="C103" s="2"/>
      <c r="D103" s="2"/>
      <c r="E103" s="2"/>
      <c r="F103" s="2"/>
      <c r="G103" s="2"/>
      <c r="H103"/>
      <c r="I103" s="1"/>
    </row>
    <row r="104" spans="2:9" s="83" customFormat="1" x14ac:dyDescent="0.3">
      <c r="B104" s="2"/>
      <c r="C104" s="2"/>
      <c r="D104" s="2"/>
      <c r="E104" s="2"/>
      <c r="F104" s="2"/>
      <c r="G104" s="2"/>
      <c r="H104"/>
      <c r="I104" s="1"/>
    </row>
    <row r="105" spans="2:9" s="83" customFormat="1" x14ac:dyDescent="0.3">
      <c r="B105" s="2"/>
      <c r="C105" s="2"/>
      <c r="D105" s="2"/>
      <c r="E105" s="2"/>
      <c r="F105" s="2"/>
      <c r="G105" s="2"/>
      <c r="H105"/>
      <c r="I105" s="1"/>
    </row>
    <row r="106" spans="2:9" s="83" customFormat="1" x14ac:dyDescent="0.3">
      <c r="B106" s="2"/>
      <c r="C106" s="2"/>
      <c r="D106" s="2"/>
      <c r="E106" s="2"/>
      <c r="F106" s="2"/>
      <c r="G106" s="2"/>
      <c r="H106"/>
      <c r="I106" s="1"/>
    </row>
    <row r="107" spans="2:9" s="83" customFormat="1" x14ac:dyDescent="0.3">
      <c r="B107" s="2"/>
      <c r="C107" s="2"/>
      <c r="D107" s="2"/>
      <c r="E107" s="2"/>
      <c r="F107" s="2"/>
      <c r="G107" s="2"/>
      <c r="H107"/>
      <c r="I107" s="1"/>
    </row>
    <row r="108" spans="2:9" s="83" customFormat="1" x14ac:dyDescent="0.3">
      <c r="B108" s="2"/>
      <c r="C108" s="2"/>
      <c r="D108" s="2"/>
      <c r="E108" s="2"/>
      <c r="F108" s="2"/>
      <c r="G108" s="2"/>
      <c r="H108"/>
      <c r="I108" s="1"/>
    </row>
    <row r="109" spans="2:9" s="83" customFormat="1" x14ac:dyDescent="0.3">
      <c r="B109" s="2"/>
      <c r="C109" s="2"/>
      <c r="D109" s="2"/>
      <c r="E109" s="2"/>
      <c r="F109" s="2"/>
      <c r="G109" s="2"/>
      <c r="H109"/>
      <c r="I109" s="1"/>
    </row>
    <row r="110" spans="2:9" s="83" customFormat="1" x14ac:dyDescent="0.3">
      <c r="B110" s="2"/>
      <c r="C110" s="2"/>
      <c r="D110" s="2"/>
      <c r="E110" s="2"/>
      <c r="F110" s="2"/>
      <c r="G110" s="2"/>
      <c r="H110"/>
      <c r="I110" s="1"/>
    </row>
    <row r="111" spans="2:9" s="83" customFormat="1" x14ac:dyDescent="0.3">
      <c r="B111" s="2"/>
      <c r="C111" s="2"/>
      <c r="D111" s="2"/>
      <c r="E111" s="2"/>
      <c r="F111" s="2"/>
      <c r="G111" s="2"/>
      <c r="H111"/>
      <c r="I111" s="1"/>
    </row>
    <row r="112" spans="2:9" s="83" customFormat="1" x14ac:dyDescent="0.3">
      <c r="B112" s="2"/>
      <c r="C112" s="2"/>
      <c r="D112" s="2"/>
      <c r="E112" s="2"/>
      <c r="F112" s="2"/>
      <c r="G112" s="2"/>
      <c r="H112"/>
      <c r="I112" s="1"/>
    </row>
    <row r="113" spans="2:9" s="83" customFormat="1" x14ac:dyDescent="0.3">
      <c r="B113" s="2"/>
      <c r="C113" s="2"/>
      <c r="D113" s="2"/>
      <c r="E113" s="2"/>
      <c r="F113" s="2"/>
      <c r="G113" s="2"/>
      <c r="H113"/>
      <c r="I113" s="1"/>
    </row>
    <row r="114" spans="2:9" s="83" customFormat="1" x14ac:dyDescent="0.3">
      <c r="B114" s="2"/>
      <c r="C114" s="2"/>
      <c r="D114" s="2"/>
      <c r="E114" s="2"/>
      <c r="F114" s="2"/>
      <c r="G114" s="2"/>
      <c r="H114"/>
      <c r="I114" s="1"/>
    </row>
    <row r="115" spans="2:9" s="83" customFormat="1" x14ac:dyDescent="0.3">
      <c r="B115" s="2"/>
      <c r="C115" s="2"/>
      <c r="D115" s="2"/>
      <c r="E115" s="2"/>
      <c r="F115" s="2"/>
      <c r="G115" s="2"/>
      <c r="H115"/>
      <c r="I115" s="1"/>
    </row>
    <row r="116" spans="2:9" s="83" customFormat="1" x14ac:dyDescent="0.3">
      <c r="B116" s="2"/>
      <c r="C116" s="2"/>
      <c r="D116" s="2"/>
      <c r="E116" s="2"/>
      <c r="F116" s="2"/>
      <c r="G116" s="2"/>
      <c r="H116"/>
      <c r="I116" s="1"/>
    </row>
    <row r="117" spans="2:9" s="83" customFormat="1" x14ac:dyDescent="0.3">
      <c r="B117" s="2"/>
      <c r="C117" s="2"/>
      <c r="D117" s="2"/>
      <c r="E117" s="2"/>
      <c r="F117" s="2"/>
      <c r="G117" s="2"/>
      <c r="H117"/>
      <c r="I117" s="1"/>
    </row>
    <row r="118" spans="2:9" s="83" customFormat="1" x14ac:dyDescent="0.3">
      <c r="B118" s="2"/>
      <c r="C118" s="2"/>
      <c r="D118" s="2"/>
      <c r="E118" s="2"/>
      <c r="F118" s="2"/>
      <c r="G118" s="2"/>
      <c r="H118"/>
      <c r="I118" s="1"/>
    </row>
    <row r="119" spans="2:9" s="83" customFormat="1" x14ac:dyDescent="0.3">
      <c r="B119" s="2"/>
      <c r="C119" s="2"/>
      <c r="D119" s="2"/>
      <c r="E119" s="2"/>
      <c r="F119" s="2"/>
      <c r="G119" s="2"/>
      <c r="H119"/>
      <c r="I119" s="1"/>
    </row>
    <row r="120" spans="2:9" s="83" customFormat="1" x14ac:dyDescent="0.3">
      <c r="B120" s="2"/>
      <c r="C120" s="2"/>
      <c r="D120" s="2"/>
      <c r="E120" s="2"/>
      <c r="F120" s="2"/>
      <c r="G120" s="2"/>
      <c r="H120"/>
      <c r="I120" s="1"/>
    </row>
    <row r="121" spans="2:9" s="83" customFormat="1" x14ac:dyDescent="0.3">
      <c r="B121" s="2"/>
      <c r="C121" s="2"/>
      <c r="D121" s="2"/>
      <c r="E121" s="2"/>
      <c r="F121" s="2"/>
      <c r="G121" s="2"/>
      <c r="H121"/>
      <c r="I121" s="1"/>
    </row>
    <row r="122" spans="2:9" s="83" customFormat="1" x14ac:dyDescent="0.3">
      <c r="B122" s="2"/>
      <c r="C122" s="2"/>
      <c r="D122" s="2"/>
      <c r="E122" s="2"/>
      <c r="F122" s="2"/>
      <c r="G122" s="2"/>
      <c r="H122"/>
      <c r="I122" s="1"/>
    </row>
    <row r="123" spans="2:9" s="83" customFormat="1" x14ac:dyDescent="0.3">
      <c r="B123" s="2"/>
      <c r="C123" s="2"/>
      <c r="D123" s="2"/>
      <c r="E123" s="2"/>
      <c r="F123" s="2"/>
      <c r="G123" s="2"/>
      <c r="H123"/>
      <c r="I123" s="1"/>
    </row>
    <row r="124" spans="2:9" s="83" customFormat="1" x14ac:dyDescent="0.3">
      <c r="B124" s="2"/>
      <c r="C124" s="2"/>
      <c r="D124" s="2"/>
      <c r="E124" s="2"/>
      <c r="F124" s="2"/>
      <c r="G124" s="2"/>
      <c r="H124"/>
      <c r="I124" s="1"/>
    </row>
    <row r="125" spans="2:9" s="83" customFormat="1" x14ac:dyDescent="0.3">
      <c r="B125" s="2"/>
      <c r="C125" s="2"/>
      <c r="D125" s="2"/>
      <c r="E125" s="2"/>
      <c r="F125" s="2"/>
      <c r="G125" s="2"/>
      <c r="H125"/>
      <c r="I125" s="1"/>
    </row>
    <row r="126" spans="2:9" s="83" customFormat="1" ht="15" customHeight="1" x14ac:dyDescent="0.3">
      <c r="B126" s="2"/>
      <c r="C126" s="2"/>
      <c r="D126" s="2"/>
      <c r="E126" s="2"/>
      <c r="F126" s="2"/>
      <c r="G126" s="2"/>
      <c r="H126"/>
      <c r="I126" s="1"/>
    </row>
    <row r="127" spans="2:9" s="83" customFormat="1" ht="15" customHeight="1" x14ac:dyDescent="0.3">
      <c r="B127" s="2"/>
      <c r="C127" s="2"/>
      <c r="D127" s="2"/>
      <c r="E127" s="2"/>
      <c r="F127" s="2"/>
      <c r="G127" s="2"/>
      <c r="H127"/>
      <c r="I127" s="1"/>
    </row>
    <row r="128" spans="2:9" s="83" customFormat="1" ht="15" customHeight="1" x14ac:dyDescent="0.3">
      <c r="B128" s="2"/>
      <c r="C128" s="2"/>
      <c r="D128" s="2"/>
      <c r="E128" s="2"/>
      <c r="F128" s="2"/>
      <c r="G128" s="2"/>
      <c r="H128"/>
      <c r="I128" s="1"/>
    </row>
    <row r="129" spans="2:9" s="83" customFormat="1" ht="15" customHeight="1" x14ac:dyDescent="0.3">
      <c r="B129" s="2"/>
      <c r="C129" s="2"/>
      <c r="D129" s="2"/>
      <c r="E129" s="2"/>
      <c r="F129" s="2"/>
      <c r="G129" s="2"/>
      <c r="H129"/>
      <c r="I129" s="1"/>
    </row>
    <row r="130" spans="2:9" s="83" customFormat="1" ht="15" customHeight="1" x14ac:dyDescent="0.3">
      <c r="B130" s="2"/>
      <c r="C130" s="2"/>
      <c r="D130" s="2"/>
      <c r="E130" s="2"/>
      <c r="F130" s="2"/>
      <c r="G130" s="2"/>
      <c r="H130"/>
      <c r="I130" s="1"/>
    </row>
    <row r="131" spans="2:9" s="83" customFormat="1" ht="15" customHeight="1" x14ac:dyDescent="0.3">
      <c r="B131" s="2"/>
      <c r="C131" s="2"/>
      <c r="D131" s="2"/>
      <c r="E131" s="2"/>
      <c r="F131" s="2"/>
      <c r="G131" s="2"/>
      <c r="H131"/>
      <c r="I131" s="1"/>
    </row>
    <row r="132" spans="2:9" s="83" customFormat="1" ht="15" customHeight="1" x14ac:dyDescent="0.3">
      <c r="B132" s="2"/>
      <c r="C132" s="2"/>
      <c r="D132" s="2"/>
      <c r="E132" s="2"/>
      <c r="F132" s="2"/>
      <c r="G132" s="2"/>
      <c r="H132"/>
      <c r="I132" s="1"/>
    </row>
    <row r="133" spans="2:9" s="83" customFormat="1" ht="15" customHeight="1" x14ac:dyDescent="0.3">
      <c r="B133" s="2"/>
      <c r="C133" s="2"/>
      <c r="D133" s="2"/>
      <c r="E133" s="2"/>
      <c r="F133" s="2"/>
      <c r="G133" s="2"/>
      <c r="H133"/>
      <c r="I133" s="1"/>
    </row>
    <row r="134" spans="2:9" s="83" customFormat="1" ht="15" customHeight="1" x14ac:dyDescent="0.3">
      <c r="B134" s="2"/>
      <c r="C134" s="2"/>
      <c r="D134" s="2"/>
      <c r="E134" s="2"/>
      <c r="F134" s="2"/>
      <c r="G134" s="2"/>
      <c r="H134"/>
      <c r="I134" s="1"/>
    </row>
    <row r="135" spans="2:9" s="83" customFormat="1" ht="15" customHeight="1" x14ac:dyDescent="0.3">
      <c r="B135" s="2"/>
      <c r="C135" s="2"/>
      <c r="D135" s="2"/>
      <c r="E135" s="2"/>
      <c r="F135" s="2"/>
      <c r="G135" s="2"/>
      <c r="H135"/>
      <c r="I135" s="1"/>
    </row>
    <row r="136" spans="2:9" s="83" customFormat="1" ht="15" customHeight="1" x14ac:dyDescent="0.3">
      <c r="B136" s="2"/>
      <c r="C136" s="2"/>
      <c r="D136" s="2"/>
      <c r="E136" s="2"/>
      <c r="F136" s="2"/>
      <c r="G136" s="2"/>
      <c r="H136"/>
      <c r="I136" s="1"/>
    </row>
    <row r="137" spans="2:9" s="83" customFormat="1" ht="15" customHeight="1" x14ac:dyDescent="0.3">
      <c r="B137" s="2"/>
      <c r="C137" s="2"/>
      <c r="D137" s="2"/>
      <c r="E137" s="2"/>
      <c r="F137" s="2"/>
      <c r="G137" s="2"/>
      <c r="H137"/>
      <c r="I137" s="1"/>
    </row>
    <row r="138" spans="2:9" s="83" customFormat="1" ht="15" customHeight="1" x14ac:dyDescent="0.3">
      <c r="B138" s="2"/>
      <c r="C138" s="2"/>
      <c r="D138" s="2"/>
      <c r="E138" s="2"/>
      <c r="F138" s="2"/>
      <c r="G138" s="2"/>
      <c r="H138"/>
      <c r="I138" s="1"/>
    </row>
    <row r="139" spans="2:9" s="83" customFormat="1" ht="15" customHeight="1" x14ac:dyDescent="0.3">
      <c r="B139" s="2"/>
      <c r="C139" s="2"/>
      <c r="D139" s="2"/>
      <c r="E139" s="2"/>
      <c r="F139" s="2"/>
      <c r="G139" s="2"/>
      <c r="H139"/>
      <c r="I139" s="1"/>
    </row>
    <row r="140" spans="2:9" s="83" customFormat="1" ht="15" customHeight="1" x14ac:dyDescent="0.3">
      <c r="B140" s="2"/>
      <c r="C140" s="2"/>
      <c r="D140" s="2"/>
      <c r="E140" s="2"/>
      <c r="F140" s="2"/>
      <c r="G140" s="2"/>
      <c r="H140"/>
      <c r="I140" s="1"/>
    </row>
    <row r="141" spans="2:9" s="83" customFormat="1" ht="15" customHeight="1" x14ac:dyDescent="0.3">
      <c r="B141" s="2"/>
      <c r="C141" s="2"/>
      <c r="D141" s="2"/>
      <c r="E141" s="2"/>
      <c r="F141" s="2"/>
      <c r="G141" s="2"/>
      <c r="H141"/>
      <c r="I141" s="1"/>
    </row>
    <row r="142" spans="2:9" s="83" customFormat="1" ht="15" customHeight="1" x14ac:dyDescent="0.3">
      <c r="B142" s="2"/>
      <c r="C142" s="2"/>
      <c r="D142" s="2"/>
      <c r="E142" s="2"/>
      <c r="F142" s="2"/>
      <c r="G142" s="2"/>
      <c r="H142"/>
      <c r="I142" s="1"/>
    </row>
    <row r="143" spans="2:9" s="83" customFormat="1" ht="15" customHeight="1" x14ac:dyDescent="0.3">
      <c r="B143" s="2"/>
      <c r="C143" s="2"/>
      <c r="D143" s="2"/>
      <c r="E143" s="2"/>
      <c r="F143" s="2"/>
      <c r="G143" s="2"/>
      <c r="H143"/>
      <c r="I143" s="1"/>
    </row>
    <row r="144" spans="2:9" s="83" customFormat="1" ht="15" customHeight="1" x14ac:dyDescent="0.3">
      <c r="B144" s="2"/>
      <c r="C144" s="2"/>
      <c r="D144" s="2"/>
      <c r="E144" s="2"/>
      <c r="F144" s="2"/>
      <c r="G144" s="2"/>
      <c r="H144"/>
      <c r="I144" s="1"/>
    </row>
    <row r="145" spans="2:9" s="83" customFormat="1" ht="15" customHeight="1" x14ac:dyDescent="0.3">
      <c r="B145" s="2"/>
      <c r="C145" s="2"/>
      <c r="D145" s="2"/>
      <c r="E145" s="2"/>
      <c r="F145" s="2"/>
      <c r="G145" s="2"/>
      <c r="H145"/>
      <c r="I145" s="1"/>
    </row>
    <row r="146" spans="2:9" s="83" customFormat="1" ht="15" customHeight="1" x14ac:dyDescent="0.3">
      <c r="B146" s="2"/>
      <c r="C146" s="2"/>
      <c r="D146" s="2"/>
      <c r="E146" s="2"/>
      <c r="F146" s="2"/>
      <c r="G146" s="2"/>
      <c r="H146"/>
      <c r="I146" s="1"/>
    </row>
    <row r="147" spans="2:9" s="83" customFormat="1" ht="15" customHeight="1" x14ac:dyDescent="0.3">
      <c r="B147" s="2"/>
      <c r="C147" s="2"/>
      <c r="D147" s="2"/>
      <c r="E147" s="2"/>
      <c r="F147" s="2"/>
      <c r="G147" s="2"/>
      <c r="H147"/>
      <c r="I147" s="1"/>
    </row>
    <row r="148" spans="2:9" s="83" customFormat="1" ht="15" customHeight="1" x14ac:dyDescent="0.3">
      <c r="B148" s="2"/>
      <c r="C148" s="2"/>
      <c r="D148" s="2"/>
      <c r="E148" s="2"/>
      <c r="F148" s="2"/>
      <c r="G148" s="2"/>
      <c r="H148"/>
      <c r="I148" s="1"/>
    </row>
    <row r="149" spans="2:9" s="83" customFormat="1" ht="15" customHeight="1" x14ac:dyDescent="0.3">
      <c r="B149" s="2"/>
      <c r="C149" s="2"/>
      <c r="D149" s="2"/>
      <c r="E149" s="2"/>
      <c r="F149" s="2"/>
      <c r="G149" s="2"/>
      <c r="H149"/>
      <c r="I149" s="1"/>
    </row>
    <row r="150" spans="2:9" s="83" customFormat="1" ht="15" customHeight="1" x14ac:dyDescent="0.3">
      <c r="B150" s="2"/>
      <c r="C150" s="2"/>
      <c r="D150" s="2"/>
      <c r="E150" s="2"/>
      <c r="F150" s="2"/>
      <c r="G150" s="2"/>
      <c r="H150"/>
      <c r="I150" s="1"/>
    </row>
    <row r="151" spans="2:9" s="83" customFormat="1" ht="15" customHeight="1" x14ac:dyDescent="0.3">
      <c r="B151" s="2"/>
      <c r="C151" s="2"/>
      <c r="D151" s="2"/>
      <c r="E151" s="2"/>
      <c r="F151" s="2"/>
      <c r="G151" s="2"/>
      <c r="H151"/>
      <c r="I151" s="1"/>
    </row>
    <row r="152" spans="2:9" s="83" customFormat="1" ht="15" customHeight="1" x14ac:dyDescent="0.3">
      <c r="B152" s="2"/>
      <c r="C152" s="2"/>
      <c r="D152" s="2"/>
      <c r="E152" s="2"/>
      <c r="F152" s="2"/>
      <c r="G152" s="2"/>
      <c r="H152"/>
      <c r="I152" s="1"/>
    </row>
    <row r="153" spans="2:9" s="83" customFormat="1" ht="15" customHeight="1" x14ac:dyDescent="0.3">
      <c r="B153" s="2"/>
      <c r="C153" s="2"/>
      <c r="D153" s="2"/>
      <c r="E153" s="2"/>
      <c r="F153" s="2"/>
      <c r="G153" s="2"/>
      <c r="H153"/>
      <c r="I153" s="1"/>
    </row>
    <row r="154" spans="2:9" s="83" customFormat="1" ht="15" customHeight="1" x14ac:dyDescent="0.3">
      <c r="B154" s="2"/>
      <c r="C154" s="2"/>
      <c r="D154" s="2"/>
      <c r="E154" s="2"/>
      <c r="F154" s="2"/>
      <c r="G154" s="2"/>
      <c r="H154"/>
      <c r="I154" s="1"/>
    </row>
    <row r="155" spans="2:9" s="83" customFormat="1" ht="15" customHeight="1" x14ac:dyDescent="0.3">
      <c r="B155" s="2"/>
      <c r="C155" s="2"/>
      <c r="D155" s="2"/>
      <c r="E155" s="2"/>
      <c r="F155" s="2"/>
      <c r="G155" s="2"/>
      <c r="H155"/>
      <c r="I155" s="1"/>
    </row>
    <row r="156" spans="2:9" s="83" customFormat="1" ht="15" customHeight="1" x14ac:dyDescent="0.3">
      <c r="B156" s="2"/>
      <c r="C156" s="2"/>
      <c r="D156" s="2"/>
      <c r="E156" s="2"/>
      <c r="F156" s="2"/>
      <c r="G156" s="2"/>
      <c r="H156"/>
      <c r="I156" s="1"/>
    </row>
    <row r="157" spans="2:9" s="83" customFormat="1" ht="15" customHeight="1" x14ac:dyDescent="0.3">
      <c r="B157" s="2"/>
      <c r="C157" s="2"/>
      <c r="D157" s="2"/>
      <c r="E157" s="2"/>
      <c r="F157" s="2"/>
      <c r="G157" s="2"/>
      <c r="H157"/>
      <c r="I157" s="1"/>
    </row>
    <row r="158" spans="2:9" s="83" customFormat="1" ht="15" customHeight="1" x14ac:dyDescent="0.3">
      <c r="B158" s="2"/>
      <c r="C158" s="2"/>
      <c r="D158" s="2"/>
      <c r="E158" s="2"/>
      <c r="F158" s="2"/>
      <c r="G158" s="2"/>
      <c r="H158"/>
      <c r="I158" s="1"/>
    </row>
    <row r="159" spans="2:9" s="83" customFormat="1" ht="15" customHeight="1" x14ac:dyDescent="0.3">
      <c r="B159" s="2"/>
      <c r="C159" s="2"/>
      <c r="D159" s="2"/>
      <c r="E159" s="2"/>
      <c r="F159" s="2"/>
      <c r="G159" s="2"/>
      <c r="H159"/>
      <c r="I159" s="1"/>
    </row>
    <row r="160" spans="2:9" s="83" customFormat="1" ht="15" customHeight="1" x14ac:dyDescent="0.3">
      <c r="B160" s="2"/>
      <c r="C160" s="2"/>
      <c r="D160" s="2"/>
      <c r="E160" s="2"/>
      <c r="F160" s="2"/>
      <c r="G160" s="2"/>
      <c r="H160"/>
      <c r="I160" s="1"/>
    </row>
    <row r="161" spans="2:10" s="83" customFormat="1" ht="15" customHeight="1" x14ac:dyDescent="0.3">
      <c r="B161" s="2"/>
      <c r="C161" s="2"/>
      <c r="D161" s="2"/>
      <c r="E161" s="2"/>
      <c r="F161" s="2"/>
      <c r="G161" s="2"/>
      <c r="H161"/>
      <c r="I161" s="1"/>
    </row>
    <row r="162" spans="2:10" s="83" customFormat="1" ht="15" customHeight="1" x14ac:dyDescent="0.3">
      <c r="B162" s="2"/>
      <c r="C162" s="2"/>
      <c r="D162" s="2"/>
      <c r="E162" s="2"/>
      <c r="F162" s="2"/>
      <c r="G162" s="2"/>
      <c r="H162"/>
      <c r="I162" s="1"/>
    </row>
    <row r="163" spans="2:10" ht="15" customHeight="1" x14ac:dyDescent="0.3">
      <c r="J163" s="4"/>
    </row>
    <row r="164" spans="2:10" ht="15" customHeight="1" x14ac:dyDescent="0.3">
      <c r="J164" s="4"/>
    </row>
    <row r="165" spans="2:10" ht="15" customHeight="1" x14ac:dyDescent="0.3">
      <c r="J165" s="4"/>
    </row>
    <row r="166" spans="2:10" ht="15" customHeight="1" x14ac:dyDescent="0.3">
      <c r="J166" s="4"/>
    </row>
    <row r="167" spans="2:10" s="83" customFormat="1" ht="15" customHeight="1" x14ac:dyDescent="0.3">
      <c r="B167" s="2"/>
      <c r="C167" s="2"/>
      <c r="D167" s="2"/>
      <c r="E167" s="2"/>
      <c r="F167" s="2"/>
      <c r="G167" s="2"/>
      <c r="H167"/>
      <c r="I167" s="1"/>
    </row>
    <row r="168" spans="2:10" s="83" customFormat="1" ht="15" customHeight="1" x14ac:dyDescent="0.3">
      <c r="B168" s="2"/>
      <c r="C168" s="2"/>
      <c r="D168" s="2"/>
      <c r="E168" s="2"/>
      <c r="F168" s="2"/>
      <c r="G168" s="2"/>
      <c r="H168"/>
      <c r="I168" s="1"/>
    </row>
    <row r="169" spans="2:10" s="83" customFormat="1" ht="15" customHeight="1" x14ac:dyDescent="0.3">
      <c r="B169" s="2"/>
      <c r="C169" s="2"/>
      <c r="D169" s="2"/>
      <c r="E169" s="2"/>
      <c r="F169" s="2"/>
      <c r="G169" s="2"/>
      <c r="H169"/>
      <c r="I169" s="1"/>
    </row>
    <row r="170" spans="2:10" s="83" customFormat="1" ht="15" customHeight="1" x14ac:dyDescent="0.3">
      <c r="B170" s="2"/>
      <c r="C170" s="2"/>
      <c r="D170" s="2"/>
      <c r="E170" s="2"/>
      <c r="F170" s="2"/>
      <c r="G170" s="2"/>
      <c r="H170"/>
      <c r="I170" s="1"/>
    </row>
    <row r="171" spans="2:10" s="83" customFormat="1" ht="15" customHeight="1" x14ac:dyDescent="0.3">
      <c r="B171" s="2"/>
      <c r="C171" s="2"/>
      <c r="D171" s="2"/>
      <c r="E171" s="2"/>
      <c r="F171" s="2"/>
      <c r="G171" s="2"/>
      <c r="H171"/>
      <c r="I171" s="1"/>
    </row>
    <row r="172" spans="2:10" s="83" customFormat="1" ht="15" customHeight="1" x14ac:dyDescent="0.3">
      <c r="B172" s="2"/>
      <c r="C172" s="2"/>
      <c r="D172" s="2"/>
      <c r="E172" s="2"/>
      <c r="F172" s="2"/>
      <c r="G172" s="2"/>
      <c r="H172"/>
      <c r="I172" s="1"/>
    </row>
    <row r="173" spans="2:10" s="83" customFormat="1" ht="15" customHeight="1" x14ac:dyDescent="0.3">
      <c r="B173" s="2"/>
      <c r="C173" s="2"/>
      <c r="D173" s="2"/>
      <c r="E173" s="2"/>
      <c r="F173" s="2"/>
      <c r="G173" s="2"/>
      <c r="H173"/>
      <c r="I173" s="1"/>
    </row>
    <row r="174" spans="2:10" s="83" customFormat="1" ht="15" customHeight="1" x14ac:dyDescent="0.3">
      <c r="B174" s="2"/>
      <c r="C174" s="2"/>
      <c r="D174" s="2"/>
      <c r="E174" s="2"/>
      <c r="F174" s="2"/>
      <c r="G174" s="2"/>
      <c r="H174"/>
      <c r="I174" s="1"/>
    </row>
    <row r="175" spans="2:10" s="83" customFormat="1" ht="15" customHeight="1" x14ac:dyDescent="0.3">
      <c r="B175" s="2"/>
      <c r="C175" s="2"/>
      <c r="D175" s="2"/>
      <c r="E175" s="2"/>
      <c r="F175" s="2"/>
      <c r="G175" s="2"/>
      <c r="H175"/>
      <c r="I175" s="1"/>
    </row>
    <row r="176" spans="2:10" s="83" customFormat="1" ht="15" customHeight="1" x14ac:dyDescent="0.3">
      <c r="B176" s="2"/>
      <c r="C176" s="2"/>
      <c r="D176" s="2"/>
      <c r="E176" s="2"/>
      <c r="F176" s="2"/>
      <c r="G176" s="2"/>
      <c r="H176"/>
      <c r="I176" s="1"/>
    </row>
    <row r="177" spans="2:9" s="83" customFormat="1" ht="15" customHeight="1" x14ac:dyDescent="0.3">
      <c r="B177" s="2"/>
      <c r="C177" s="2"/>
      <c r="D177" s="2"/>
      <c r="E177" s="2"/>
      <c r="F177" s="2"/>
      <c r="G177" s="2"/>
      <c r="H177"/>
      <c r="I177" s="1"/>
    </row>
    <row r="178" spans="2:9" s="83" customFormat="1" ht="15" customHeight="1" x14ac:dyDescent="0.3">
      <c r="B178" s="2"/>
      <c r="C178" s="2"/>
      <c r="D178" s="2"/>
      <c r="E178" s="2"/>
      <c r="F178" s="2"/>
      <c r="G178" s="2"/>
      <c r="H178"/>
      <c r="I178" s="1"/>
    </row>
    <row r="179" spans="2:9" s="83" customFormat="1" ht="15" customHeight="1" x14ac:dyDescent="0.3">
      <c r="B179" s="2"/>
      <c r="C179" s="2"/>
      <c r="D179" s="2"/>
      <c r="E179" s="2"/>
      <c r="F179" s="2"/>
      <c r="G179" s="2"/>
      <c r="H179"/>
      <c r="I179" s="1"/>
    </row>
    <row r="180" spans="2:9" s="83" customFormat="1" ht="15" customHeight="1" x14ac:dyDescent="0.3">
      <c r="B180" s="2"/>
      <c r="C180" s="2"/>
      <c r="D180" s="2"/>
      <c r="E180" s="2"/>
      <c r="F180" s="2"/>
      <c r="G180" s="2"/>
      <c r="H180"/>
      <c r="I180" s="1"/>
    </row>
    <row r="181" spans="2:9" s="83" customFormat="1" ht="15" customHeight="1" x14ac:dyDescent="0.3">
      <c r="B181" s="2"/>
      <c r="C181" s="2"/>
      <c r="D181" s="2"/>
      <c r="E181" s="2"/>
      <c r="F181" s="2"/>
      <c r="G181" s="2"/>
      <c r="H181"/>
      <c r="I181" s="1"/>
    </row>
    <row r="182" spans="2:9" s="83" customFormat="1" ht="15" customHeight="1" x14ac:dyDescent="0.3">
      <c r="B182" s="2"/>
      <c r="C182" s="2"/>
      <c r="D182" s="2"/>
      <c r="E182" s="2"/>
      <c r="F182" s="2"/>
      <c r="G182" s="2"/>
      <c r="H182"/>
      <c r="I182" s="1"/>
    </row>
    <row r="183" spans="2:9" s="83" customFormat="1" ht="15" customHeight="1" x14ac:dyDescent="0.3">
      <c r="B183" s="2"/>
      <c r="C183" s="2"/>
      <c r="D183" s="2"/>
      <c r="E183" s="2"/>
      <c r="F183" s="2"/>
      <c r="G183" s="2"/>
      <c r="H183"/>
      <c r="I183" s="1"/>
    </row>
    <row r="184" spans="2:9" s="83" customFormat="1" ht="15" customHeight="1" x14ac:dyDescent="0.3">
      <c r="B184" s="2"/>
      <c r="C184" s="2"/>
      <c r="D184" s="2"/>
      <c r="E184" s="2"/>
      <c r="F184" s="2"/>
      <c r="G184" s="2"/>
      <c r="H184"/>
      <c r="I184" s="1"/>
    </row>
    <row r="185" spans="2:9" s="83" customFormat="1" ht="15" customHeight="1" x14ac:dyDescent="0.3">
      <c r="B185" s="2"/>
      <c r="C185" s="2"/>
      <c r="D185" s="2"/>
      <c r="E185" s="2"/>
      <c r="F185" s="2"/>
      <c r="G185" s="2"/>
      <c r="H185"/>
      <c r="I185" s="1"/>
    </row>
    <row r="186" spans="2:9" s="83" customFormat="1" ht="15" customHeight="1" x14ac:dyDescent="0.3">
      <c r="B186" s="2"/>
      <c r="C186" s="2"/>
      <c r="D186" s="2"/>
      <c r="E186" s="2"/>
      <c r="F186" s="2"/>
      <c r="G186" s="2"/>
      <c r="H186"/>
      <c r="I186" s="1"/>
    </row>
    <row r="187" spans="2:9" s="83" customFormat="1" ht="15" customHeight="1" x14ac:dyDescent="0.3">
      <c r="B187" s="2"/>
      <c r="C187" s="2"/>
      <c r="D187" s="2"/>
      <c r="E187" s="2"/>
      <c r="F187" s="2"/>
      <c r="G187" s="2"/>
      <c r="H187"/>
      <c r="I187" s="1"/>
    </row>
    <row r="188" spans="2:9" s="83" customFormat="1" ht="15" customHeight="1" x14ac:dyDescent="0.3">
      <c r="B188" s="2"/>
      <c r="C188" s="2"/>
      <c r="D188" s="2"/>
      <c r="E188" s="2"/>
      <c r="F188" s="2"/>
      <c r="G188" s="2"/>
      <c r="H188"/>
      <c r="I188" s="1"/>
    </row>
    <row r="189" spans="2:9" s="83" customFormat="1" ht="15" customHeight="1" x14ac:dyDescent="0.3">
      <c r="B189" s="2"/>
      <c r="C189" s="2"/>
      <c r="D189" s="2"/>
      <c r="E189" s="2"/>
      <c r="F189" s="2"/>
      <c r="G189" s="2"/>
      <c r="H189"/>
      <c r="I189" s="1"/>
    </row>
    <row r="190" spans="2:9" s="83" customFormat="1" ht="15" customHeight="1" x14ac:dyDescent="0.3">
      <c r="B190" s="2"/>
      <c r="C190" s="2"/>
      <c r="D190" s="2"/>
      <c r="E190" s="2"/>
      <c r="F190" s="2"/>
      <c r="G190" s="2"/>
      <c r="H190"/>
      <c r="I190" s="1"/>
    </row>
    <row r="191" spans="2:9" s="83" customFormat="1" ht="15" customHeight="1" x14ac:dyDescent="0.3">
      <c r="B191" s="2"/>
      <c r="C191" s="2"/>
      <c r="D191" s="2"/>
      <c r="E191" s="2"/>
      <c r="F191" s="2"/>
      <c r="G191" s="2"/>
      <c r="H191"/>
      <c r="I191" s="1"/>
    </row>
    <row r="192" spans="2:9" s="83" customFormat="1" ht="15" customHeight="1" x14ac:dyDescent="0.3">
      <c r="B192" s="2"/>
      <c r="C192" s="2"/>
      <c r="D192" s="2"/>
      <c r="E192" s="2"/>
      <c r="F192" s="2"/>
      <c r="G192" s="2"/>
      <c r="H192"/>
      <c r="I192" s="1"/>
    </row>
    <row r="193" spans="2:9" s="83" customFormat="1" ht="15" customHeight="1" x14ac:dyDescent="0.3">
      <c r="B193" s="2"/>
      <c r="C193" s="2"/>
      <c r="D193" s="2"/>
      <c r="E193" s="2"/>
      <c r="F193" s="2"/>
      <c r="G193" s="2"/>
      <c r="H193"/>
      <c r="I193" s="1"/>
    </row>
    <row r="194" spans="2:9" s="83" customFormat="1" ht="15" customHeight="1" x14ac:dyDescent="0.3">
      <c r="B194" s="2"/>
      <c r="C194" s="2"/>
      <c r="D194" s="2"/>
      <c r="E194" s="2"/>
      <c r="F194" s="2"/>
      <c r="G194" s="2"/>
      <c r="H194"/>
      <c r="I194" s="1"/>
    </row>
    <row r="195" spans="2:9" s="83" customFormat="1" ht="15" customHeight="1" x14ac:dyDescent="0.3">
      <c r="B195" s="2"/>
      <c r="C195" s="2"/>
      <c r="D195" s="2"/>
      <c r="E195" s="2"/>
      <c r="F195" s="2"/>
      <c r="G195" s="2"/>
      <c r="H195"/>
      <c r="I195" s="1"/>
    </row>
    <row r="196" spans="2:9" s="83" customFormat="1" ht="15" customHeight="1" x14ac:dyDescent="0.3">
      <c r="B196" s="2"/>
      <c r="C196" s="2"/>
      <c r="D196" s="2"/>
      <c r="E196" s="2"/>
      <c r="F196" s="2"/>
      <c r="G196" s="2"/>
      <c r="H196"/>
      <c r="I196" s="1"/>
    </row>
    <row r="197" spans="2:9" s="83" customFormat="1" ht="15" customHeight="1" x14ac:dyDescent="0.3">
      <c r="B197" s="2"/>
      <c r="C197" s="2"/>
      <c r="D197" s="2"/>
      <c r="E197" s="2"/>
      <c r="F197" s="2"/>
      <c r="G197" s="2"/>
      <c r="H197"/>
      <c r="I197" s="1"/>
    </row>
    <row r="198" spans="2:9" s="83" customFormat="1" ht="15" customHeight="1" x14ac:dyDescent="0.3">
      <c r="B198" s="2"/>
      <c r="C198" s="2"/>
      <c r="D198" s="2"/>
      <c r="E198" s="2"/>
      <c r="F198" s="2"/>
      <c r="G198" s="2"/>
      <c r="H198"/>
      <c r="I198" s="1"/>
    </row>
    <row r="199" spans="2:9" s="83" customFormat="1" ht="15" customHeight="1" x14ac:dyDescent="0.3">
      <c r="B199" s="2"/>
      <c r="C199" s="2"/>
      <c r="D199" s="2"/>
      <c r="E199" s="2"/>
      <c r="F199" s="2"/>
      <c r="G199" s="2"/>
      <c r="H199"/>
      <c r="I199" s="1"/>
    </row>
    <row r="200" spans="2:9" s="83" customFormat="1" ht="15" customHeight="1" x14ac:dyDescent="0.3">
      <c r="B200" s="2"/>
      <c r="C200" s="2"/>
      <c r="D200" s="2"/>
      <c r="E200" s="2"/>
      <c r="F200" s="2"/>
      <c r="G200" s="2"/>
      <c r="H200"/>
      <c r="I200" s="1"/>
    </row>
    <row r="201" spans="2:9" s="83" customFormat="1" ht="15" customHeight="1" x14ac:dyDescent="0.3">
      <c r="B201" s="2"/>
      <c r="C201" s="2"/>
      <c r="D201" s="2"/>
      <c r="E201" s="2"/>
      <c r="F201" s="2"/>
      <c r="G201" s="2"/>
      <c r="H201"/>
      <c r="I201" s="1"/>
    </row>
    <row r="202" spans="2:9" s="83" customFormat="1" ht="15" customHeight="1" x14ac:dyDescent="0.3">
      <c r="B202" s="2"/>
      <c r="C202" s="2"/>
      <c r="D202" s="2"/>
      <c r="E202" s="2"/>
      <c r="F202" s="2"/>
      <c r="G202" s="2"/>
      <c r="H202"/>
      <c r="I202" s="1"/>
    </row>
    <row r="203" spans="2:9" s="83" customFormat="1" ht="15" customHeight="1" x14ac:dyDescent="0.3">
      <c r="B203" s="2"/>
      <c r="C203" s="2"/>
      <c r="D203" s="2"/>
      <c r="E203" s="2"/>
      <c r="F203" s="2"/>
      <c r="G203" s="2"/>
      <c r="H203"/>
      <c r="I203" s="1"/>
    </row>
    <row r="204" spans="2:9" s="83" customFormat="1" ht="15" customHeight="1" x14ac:dyDescent="0.3">
      <c r="B204" s="2"/>
      <c r="C204" s="2"/>
      <c r="D204" s="2"/>
      <c r="E204" s="2"/>
      <c r="F204" s="2"/>
      <c r="G204" s="2"/>
      <c r="H204"/>
      <c r="I204" s="1"/>
    </row>
    <row r="205" spans="2:9" s="83" customFormat="1" ht="15" customHeight="1" x14ac:dyDescent="0.3">
      <c r="B205" s="2"/>
      <c r="C205" s="2"/>
      <c r="D205" s="2"/>
      <c r="E205" s="2"/>
      <c r="F205" s="2"/>
      <c r="G205" s="2"/>
      <c r="H205"/>
      <c r="I205" s="1"/>
    </row>
    <row r="206" spans="2:9" s="83" customFormat="1" ht="15" customHeight="1" x14ac:dyDescent="0.3">
      <c r="B206" s="2"/>
      <c r="C206" s="2"/>
      <c r="D206" s="2"/>
      <c r="E206" s="2"/>
      <c r="F206" s="2"/>
      <c r="G206" s="2"/>
      <c r="H206"/>
      <c r="I206" s="1"/>
    </row>
    <row r="207" spans="2:9" s="83" customFormat="1" ht="15" customHeight="1" x14ac:dyDescent="0.3">
      <c r="B207" s="2"/>
      <c r="C207" s="2"/>
      <c r="D207" s="2"/>
      <c r="E207" s="2"/>
      <c r="F207" s="2"/>
      <c r="G207" s="2"/>
      <c r="H207"/>
      <c r="I207" s="1"/>
    </row>
    <row r="208" spans="2:9" s="83" customFormat="1" ht="15" customHeight="1" x14ac:dyDescent="0.3">
      <c r="B208" s="2"/>
      <c r="C208" s="2"/>
      <c r="D208" s="2"/>
      <c r="E208" s="2"/>
      <c r="F208" s="2"/>
      <c r="G208" s="2"/>
      <c r="H208"/>
      <c r="I208" s="1"/>
    </row>
    <row r="209" spans="2:9" s="83" customFormat="1" ht="15" customHeight="1" x14ac:dyDescent="0.3">
      <c r="B209" s="2"/>
      <c r="C209" s="2"/>
      <c r="D209" s="2"/>
      <c r="E209" s="2"/>
      <c r="F209" s="2"/>
      <c r="G209" s="2"/>
      <c r="H209"/>
      <c r="I209" s="1"/>
    </row>
    <row r="210" spans="2:9" s="83" customFormat="1" ht="15" customHeight="1" x14ac:dyDescent="0.3">
      <c r="B210" s="2"/>
      <c r="C210" s="2"/>
      <c r="D210" s="2"/>
      <c r="E210" s="2"/>
      <c r="F210" s="2"/>
      <c r="G210" s="2"/>
      <c r="H210"/>
      <c r="I210" s="1"/>
    </row>
    <row r="211" spans="2:9" s="83" customFormat="1" ht="15" customHeight="1" x14ac:dyDescent="0.3">
      <c r="B211" s="2"/>
      <c r="C211" s="2"/>
      <c r="D211" s="2"/>
      <c r="E211" s="2"/>
      <c r="F211" s="2"/>
      <c r="G211" s="2"/>
      <c r="H211"/>
      <c r="I211" s="1"/>
    </row>
    <row r="212" spans="2:9" s="83" customFormat="1" ht="15" customHeight="1" x14ac:dyDescent="0.3">
      <c r="B212" s="2"/>
      <c r="C212" s="2"/>
      <c r="D212" s="2"/>
      <c r="E212" s="2"/>
      <c r="F212" s="2"/>
      <c r="G212" s="2"/>
      <c r="H212"/>
      <c r="I212" s="1"/>
    </row>
    <row r="213" spans="2:9" s="83" customFormat="1" ht="15" customHeight="1" x14ac:dyDescent="0.3">
      <c r="B213" s="2"/>
      <c r="C213" s="2"/>
      <c r="D213" s="2"/>
      <c r="E213" s="2"/>
      <c r="F213" s="2"/>
      <c r="G213" s="2"/>
      <c r="H213"/>
      <c r="I213" s="1"/>
    </row>
    <row r="214" spans="2:9" s="83" customFormat="1" ht="15" customHeight="1" x14ac:dyDescent="0.3">
      <c r="B214" s="2"/>
      <c r="C214" s="2"/>
      <c r="D214" s="2"/>
      <c r="E214" s="2"/>
      <c r="F214" s="2"/>
      <c r="G214" s="2"/>
      <c r="H214"/>
      <c r="I214" s="1"/>
    </row>
    <row r="215" spans="2:9" s="83" customFormat="1" ht="15" customHeight="1" x14ac:dyDescent="0.3">
      <c r="B215" s="2"/>
      <c r="C215" s="2"/>
      <c r="D215" s="2"/>
      <c r="E215" s="2"/>
      <c r="F215" s="2"/>
      <c r="G215" s="2"/>
      <c r="H215"/>
      <c r="I215" s="1"/>
    </row>
    <row r="216" spans="2:9" s="83" customFormat="1" ht="15" customHeight="1" x14ac:dyDescent="0.3">
      <c r="B216" s="2"/>
      <c r="C216" s="2"/>
      <c r="D216" s="2"/>
      <c r="E216" s="2"/>
      <c r="F216" s="2"/>
      <c r="G216" s="2"/>
      <c r="H216"/>
      <c r="I216" s="1"/>
    </row>
    <row r="217" spans="2:9" s="83" customFormat="1" ht="15" customHeight="1" x14ac:dyDescent="0.3">
      <c r="B217" s="2"/>
      <c r="C217" s="2"/>
      <c r="D217" s="2"/>
      <c r="E217" s="2"/>
      <c r="F217" s="2"/>
      <c r="G217" s="2"/>
      <c r="H217"/>
      <c r="I217" s="1"/>
    </row>
    <row r="218" spans="2:9" s="83" customFormat="1" ht="15" customHeight="1" x14ac:dyDescent="0.3">
      <c r="B218" s="2"/>
      <c r="C218" s="2"/>
      <c r="D218" s="2"/>
      <c r="E218" s="2"/>
      <c r="F218" s="2"/>
      <c r="G218" s="2"/>
      <c r="H218"/>
      <c r="I218" s="1"/>
    </row>
    <row r="219" spans="2:9" s="83" customFormat="1" ht="15" customHeight="1" x14ac:dyDescent="0.3">
      <c r="B219" s="2"/>
      <c r="C219" s="2"/>
      <c r="D219" s="2"/>
      <c r="E219" s="2"/>
      <c r="F219" s="2"/>
      <c r="G219" s="2"/>
      <c r="H219"/>
      <c r="I219" s="1"/>
    </row>
    <row r="220" spans="2:9" s="83" customFormat="1" ht="15" customHeight="1" x14ac:dyDescent="0.3">
      <c r="B220" s="2"/>
      <c r="C220" s="2"/>
      <c r="D220" s="2"/>
      <c r="E220" s="2"/>
      <c r="F220" s="2"/>
      <c r="G220" s="2"/>
      <c r="H220"/>
      <c r="I220" s="1"/>
    </row>
    <row r="221" spans="2:9" s="83" customFormat="1" ht="15" customHeight="1" x14ac:dyDescent="0.3">
      <c r="B221" s="2"/>
      <c r="C221" s="2"/>
      <c r="D221" s="2"/>
      <c r="E221" s="2"/>
      <c r="F221" s="2"/>
      <c r="G221" s="2"/>
      <c r="H221"/>
      <c r="I221" s="1"/>
    </row>
    <row r="222" spans="2:9" s="83" customFormat="1" ht="15" customHeight="1" x14ac:dyDescent="0.3">
      <c r="B222" s="2"/>
      <c r="C222" s="2"/>
      <c r="D222" s="2"/>
      <c r="E222" s="2"/>
      <c r="F222" s="2"/>
      <c r="G222" s="2"/>
      <c r="H222"/>
      <c r="I222" s="1"/>
    </row>
    <row r="223" spans="2:9" s="83" customFormat="1" ht="15" customHeight="1" x14ac:dyDescent="0.3">
      <c r="B223" s="2"/>
      <c r="C223" s="2"/>
      <c r="D223" s="2"/>
      <c r="E223" s="2"/>
      <c r="F223" s="2"/>
      <c r="G223" s="2"/>
      <c r="H223"/>
      <c r="I223" s="1"/>
    </row>
    <row r="224" spans="2:9" s="83" customFormat="1" ht="15" customHeight="1" x14ac:dyDescent="0.3">
      <c r="B224" s="2"/>
      <c r="C224" s="2"/>
      <c r="D224" s="2"/>
      <c r="E224" s="2"/>
      <c r="F224" s="2"/>
      <c r="G224" s="2"/>
      <c r="H224"/>
      <c r="I224" s="1"/>
    </row>
    <row r="225" spans="2:9" s="83" customFormat="1" ht="15" customHeight="1" x14ac:dyDescent="0.3">
      <c r="B225" s="2"/>
      <c r="C225" s="2"/>
      <c r="D225" s="2"/>
      <c r="E225" s="2"/>
      <c r="F225" s="2"/>
      <c r="G225" s="2"/>
      <c r="H225"/>
      <c r="I225" s="1"/>
    </row>
    <row r="226" spans="2:9" s="83" customFormat="1" ht="15" customHeight="1" x14ac:dyDescent="0.3">
      <c r="B226" s="2"/>
      <c r="C226" s="2"/>
      <c r="D226" s="2"/>
      <c r="E226" s="2"/>
      <c r="F226" s="2"/>
      <c r="G226" s="2"/>
      <c r="H226"/>
      <c r="I226" s="1"/>
    </row>
    <row r="227" spans="2:9" s="83" customFormat="1" ht="15" customHeight="1" x14ac:dyDescent="0.3">
      <c r="B227" s="2"/>
      <c r="C227" s="2"/>
      <c r="D227" s="2"/>
      <c r="E227" s="2"/>
      <c r="F227" s="2"/>
      <c r="G227" s="2"/>
      <c r="H227"/>
      <c r="I227" s="1"/>
    </row>
    <row r="228" spans="2:9" s="83" customFormat="1" ht="15" customHeight="1" x14ac:dyDescent="0.3">
      <c r="B228" s="2"/>
      <c r="C228" s="2"/>
      <c r="D228" s="2"/>
      <c r="E228" s="2"/>
      <c r="F228" s="2"/>
      <c r="G228" s="2"/>
      <c r="H228"/>
      <c r="I228" s="1"/>
    </row>
    <row r="229" spans="2:9" s="83" customFormat="1" ht="15" customHeight="1" x14ac:dyDescent="0.3">
      <c r="B229" s="2"/>
      <c r="C229" s="2"/>
      <c r="D229" s="2"/>
      <c r="E229" s="2"/>
      <c r="F229" s="2"/>
      <c r="G229" s="2"/>
      <c r="H229"/>
      <c r="I229" s="1"/>
    </row>
    <row r="230" spans="2:9" s="83" customFormat="1" ht="15" customHeight="1" x14ac:dyDescent="0.3">
      <c r="B230" s="2"/>
      <c r="C230" s="2"/>
      <c r="D230" s="2"/>
      <c r="E230" s="2"/>
      <c r="F230" s="2"/>
      <c r="G230" s="2"/>
      <c r="H230"/>
      <c r="I230" s="1"/>
    </row>
    <row r="231" spans="2:9" s="83" customFormat="1" ht="15" customHeight="1" x14ac:dyDescent="0.3">
      <c r="B231" s="2"/>
      <c r="C231" s="2"/>
      <c r="D231" s="2"/>
      <c r="E231" s="2"/>
      <c r="F231" s="2"/>
      <c r="G231" s="2"/>
      <c r="H231"/>
      <c r="I231" s="1"/>
    </row>
    <row r="232" spans="2:9" s="83" customFormat="1" ht="15" customHeight="1" x14ac:dyDescent="0.3">
      <c r="B232" s="2"/>
      <c r="C232" s="2"/>
      <c r="D232" s="2"/>
      <c r="E232" s="2"/>
      <c r="F232" s="2"/>
      <c r="G232" s="2"/>
      <c r="H232"/>
      <c r="I232" s="1"/>
    </row>
    <row r="233" spans="2:9" s="83" customFormat="1" ht="15" customHeight="1" x14ac:dyDescent="0.3">
      <c r="B233" s="2"/>
      <c r="C233" s="2"/>
      <c r="D233" s="2"/>
      <c r="E233" s="2"/>
      <c r="F233" s="2"/>
      <c r="G233" s="2"/>
      <c r="H233"/>
      <c r="I233" s="1"/>
    </row>
    <row r="234" spans="2:9" s="83" customFormat="1" ht="15" customHeight="1" x14ac:dyDescent="0.3">
      <c r="B234" s="2"/>
      <c r="C234" s="2"/>
      <c r="D234" s="2"/>
      <c r="E234" s="2"/>
      <c r="F234" s="2"/>
      <c r="G234" s="2"/>
      <c r="H234"/>
      <c r="I234" s="1"/>
    </row>
    <row r="235" spans="2:9" s="83" customFormat="1" ht="15" customHeight="1" x14ac:dyDescent="0.3">
      <c r="B235" s="2"/>
      <c r="C235" s="2"/>
      <c r="D235" s="2"/>
      <c r="E235" s="2"/>
      <c r="F235" s="2"/>
      <c r="G235" s="2"/>
      <c r="H235"/>
      <c r="I235" s="1"/>
    </row>
    <row r="236" spans="2:9" s="83" customFormat="1" ht="15" customHeight="1" x14ac:dyDescent="0.3">
      <c r="B236" s="2"/>
      <c r="C236" s="2"/>
      <c r="D236" s="2"/>
      <c r="E236" s="2"/>
      <c r="F236" s="2"/>
      <c r="G236" s="2"/>
      <c r="H236"/>
      <c r="I236" s="1"/>
    </row>
    <row r="237" spans="2:9" s="83" customFormat="1" ht="15" customHeight="1" x14ac:dyDescent="0.3">
      <c r="B237" s="2"/>
      <c r="C237" s="2"/>
      <c r="D237" s="2"/>
      <c r="E237" s="2"/>
      <c r="F237" s="2"/>
      <c r="G237" s="2"/>
      <c r="H237"/>
      <c r="I237" s="1"/>
    </row>
    <row r="238" spans="2:9" s="83" customFormat="1" ht="15" customHeight="1" x14ac:dyDescent="0.3">
      <c r="B238" s="2"/>
      <c r="C238" s="2"/>
      <c r="D238" s="2"/>
      <c r="E238" s="2"/>
      <c r="F238" s="2"/>
      <c r="G238" s="2"/>
      <c r="H238"/>
      <c r="I238" s="1"/>
    </row>
    <row r="239" spans="2:9" s="83" customFormat="1" ht="15" customHeight="1" x14ac:dyDescent="0.3">
      <c r="B239" s="2"/>
      <c r="C239" s="2"/>
      <c r="D239" s="2"/>
      <c r="E239" s="2"/>
      <c r="F239" s="2"/>
      <c r="G239" s="2"/>
      <c r="H239"/>
      <c r="I239" s="1"/>
    </row>
    <row r="240" spans="2:9" s="83" customFormat="1" ht="15" customHeight="1" x14ac:dyDescent="0.3">
      <c r="B240" s="2"/>
      <c r="C240" s="2"/>
      <c r="D240" s="2"/>
      <c r="E240" s="2"/>
      <c r="F240" s="2"/>
      <c r="G240" s="2"/>
      <c r="H240"/>
      <c r="I240" s="1"/>
    </row>
    <row r="241" spans="2:9" s="83" customFormat="1" ht="15" customHeight="1" x14ac:dyDescent="0.3">
      <c r="B241" s="2"/>
      <c r="C241" s="2"/>
      <c r="D241" s="2"/>
      <c r="E241" s="2"/>
      <c r="F241" s="2"/>
      <c r="G241" s="2"/>
      <c r="H241"/>
      <c r="I241" s="1"/>
    </row>
    <row r="242" spans="2:9" s="83" customFormat="1" ht="15" customHeight="1" x14ac:dyDescent="0.3">
      <c r="B242" s="2"/>
      <c r="C242" s="2"/>
      <c r="D242" s="2"/>
      <c r="E242" s="2"/>
      <c r="F242" s="2"/>
      <c r="G242" s="2"/>
      <c r="H242"/>
      <c r="I242" s="1"/>
    </row>
    <row r="243" spans="2:9" s="83" customFormat="1" ht="15" customHeight="1" x14ac:dyDescent="0.3">
      <c r="B243" s="2"/>
      <c r="C243" s="2"/>
      <c r="D243" s="2"/>
      <c r="E243" s="2"/>
      <c r="F243" s="2"/>
      <c r="G243" s="2"/>
      <c r="H243"/>
      <c r="I243" s="1"/>
    </row>
    <row r="244" spans="2:9" s="83" customFormat="1" ht="15" customHeight="1" x14ac:dyDescent="0.3">
      <c r="B244" s="2"/>
      <c r="C244" s="2"/>
      <c r="D244" s="2"/>
      <c r="E244" s="2"/>
      <c r="F244" s="2"/>
      <c r="G244" s="2"/>
      <c r="H244"/>
      <c r="I244" s="1"/>
    </row>
    <row r="245" spans="2:9" s="83" customFormat="1" ht="15" customHeight="1" x14ac:dyDescent="0.3">
      <c r="B245" s="2"/>
      <c r="C245" s="2"/>
      <c r="D245" s="2"/>
      <c r="E245" s="2"/>
      <c r="F245" s="2"/>
      <c r="G245" s="2"/>
      <c r="H245"/>
      <c r="I245" s="1"/>
    </row>
    <row r="246" spans="2:9" s="83" customFormat="1" ht="15" customHeight="1" x14ac:dyDescent="0.3">
      <c r="B246" s="2"/>
      <c r="C246" s="2"/>
      <c r="D246" s="2"/>
      <c r="E246" s="2"/>
      <c r="F246" s="2"/>
      <c r="G246" s="2"/>
      <c r="H246"/>
      <c r="I246" s="1"/>
    </row>
    <row r="247" spans="2:9" s="83" customFormat="1" ht="15" customHeight="1" x14ac:dyDescent="0.3">
      <c r="B247" s="2"/>
      <c r="C247" s="2"/>
      <c r="D247" s="2"/>
      <c r="E247" s="2"/>
      <c r="F247" s="2"/>
      <c r="G247" s="2"/>
      <c r="H247"/>
      <c r="I247" s="1"/>
    </row>
    <row r="248" spans="2:9" s="83" customFormat="1" ht="15" customHeight="1" x14ac:dyDescent="0.3">
      <c r="B248" s="2"/>
      <c r="C248" s="2"/>
      <c r="D248" s="2"/>
      <c r="E248" s="2"/>
      <c r="F248" s="2"/>
      <c r="G248" s="2"/>
      <c r="H248"/>
      <c r="I248" s="1"/>
    </row>
    <row r="249" spans="2:9" s="83" customFormat="1" ht="15" customHeight="1" x14ac:dyDescent="0.3">
      <c r="B249" s="2"/>
      <c r="C249" s="2"/>
      <c r="D249" s="2"/>
      <c r="E249" s="2"/>
      <c r="F249" s="2"/>
      <c r="G249" s="2"/>
      <c r="H249"/>
      <c r="I249" s="1"/>
    </row>
    <row r="250" spans="2:9" s="83" customFormat="1" ht="15" customHeight="1" x14ac:dyDescent="0.3">
      <c r="B250" s="2"/>
      <c r="C250" s="2"/>
      <c r="D250" s="2"/>
      <c r="E250" s="2"/>
      <c r="F250" s="2"/>
      <c r="G250" s="2"/>
      <c r="H250"/>
      <c r="I250" s="1"/>
    </row>
    <row r="251" spans="2:9" s="83" customFormat="1" ht="15" customHeight="1" x14ac:dyDescent="0.3">
      <c r="B251" s="2"/>
      <c r="C251" s="2"/>
      <c r="D251" s="2"/>
      <c r="E251" s="2"/>
      <c r="F251" s="2"/>
      <c r="G251" s="2"/>
      <c r="H251"/>
      <c r="I251" s="1"/>
    </row>
    <row r="252" spans="2:9" s="83" customFormat="1" ht="15" customHeight="1" x14ac:dyDescent="0.3">
      <c r="B252" s="2"/>
      <c r="C252" s="2"/>
      <c r="D252" s="2"/>
      <c r="E252" s="2"/>
      <c r="F252" s="2"/>
      <c r="G252" s="2"/>
      <c r="H252"/>
      <c r="I252" s="1"/>
    </row>
    <row r="253" spans="2:9" s="83" customFormat="1" ht="15" customHeight="1" x14ac:dyDescent="0.3">
      <c r="B253" s="2"/>
      <c r="C253" s="2"/>
      <c r="D253" s="2"/>
      <c r="E253" s="2"/>
      <c r="F253" s="2"/>
      <c r="G253" s="2"/>
      <c r="H253"/>
      <c r="I253" s="1"/>
    </row>
    <row r="254" spans="2:9" s="83" customFormat="1" ht="15" customHeight="1" x14ac:dyDescent="0.3">
      <c r="B254" s="2"/>
      <c r="C254" s="2"/>
      <c r="D254" s="2"/>
      <c r="E254" s="2"/>
      <c r="F254" s="2"/>
      <c r="G254" s="2"/>
      <c r="H254"/>
      <c r="I254" s="1"/>
    </row>
    <row r="255" spans="2:9" s="83" customFormat="1" ht="15" customHeight="1" x14ac:dyDescent="0.3">
      <c r="B255" s="2"/>
      <c r="C255" s="2"/>
      <c r="D255" s="2"/>
      <c r="E255" s="2"/>
      <c r="F255" s="2"/>
      <c r="G255" s="2"/>
      <c r="H255"/>
      <c r="I255" s="1"/>
    </row>
    <row r="256" spans="2:9" s="83" customFormat="1" ht="15" customHeight="1" x14ac:dyDescent="0.3">
      <c r="B256" s="2"/>
      <c r="C256" s="2"/>
      <c r="D256" s="2"/>
      <c r="E256" s="2"/>
      <c r="F256" s="2"/>
      <c r="G256" s="2"/>
      <c r="H256"/>
      <c r="I256" s="1"/>
    </row>
    <row r="257" spans="2:9" s="83" customFormat="1" ht="15" customHeight="1" x14ac:dyDescent="0.3">
      <c r="B257" s="2"/>
      <c r="C257" s="2"/>
      <c r="D257" s="2"/>
      <c r="E257" s="2"/>
      <c r="F257" s="2"/>
      <c r="G257" s="2"/>
      <c r="H257"/>
      <c r="I257" s="1"/>
    </row>
    <row r="258" spans="2:9" s="83" customFormat="1" ht="15" customHeight="1" x14ac:dyDescent="0.3">
      <c r="B258" s="2"/>
      <c r="C258" s="2"/>
      <c r="D258" s="2"/>
      <c r="E258" s="2"/>
      <c r="F258" s="2"/>
      <c r="G258" s="2"/>
      <c r="H258"/>
      <c r="I258" s="1"/>
    </row>
    <row r="259" spans="2:9" s="83" customFormat="1" ht="15" customHeight="1" x14ac:dyDescent="0.3">
      <c r="B259" s="2"/>
      <c r="C259" s="2"/>
      <c r="D259" s="2"/>
      <c r="E259" s="2"/>
      <c r="F259" s="2"/>
      <c r="G259" s="2"/>
      <c r="H259"/>
      <c r="I259" s="1"/>
    </row>
    <row r="260" spans="2:9" s="83" customFormat="1" ht="15" customHeight="1" x14ac:dyDescent="0.3">
      <c r="B260" s="2"/>
      <c r="C260" s="2"/>
      <c r="D260" s="2"/>
      <c r="E260" s="2"/>
      <c r="F260" s="2"/>
      <c r="G260" s="2"/>
      <c r="H260"/>
      <c r="I260" s="1"/>
    </row>
    <row r="261" spans="2:9" s="83" customFormat="1" ht="15" customHeight="1" x14ac:dyDescent="0.3">
      <c r="B261" s="2"/>
      <c r="C261" s="2"/>
      <c r="D261" s="2"/>
      <c r="E261" s="2"/>
      <c r="F261" s="2"/>
      <c r="G261" s="2"/>
      <c r="H261"/>
      <c r="I261" s="1"/>
    </row>
    <row r="262" spans="2:9" s="83" customFormat="1" ht="15" customHeight="1" x14ac:dyDescent="0.3">
      <c r="B262" s="2"/>
      <c r="C262" s="2"/>
      <c r="D262" s="2"/>
      <c r="E262" s="2"/>
      <c r="F262" s="2"/>
      <c r="G262" s="2"/>
      <c r="H262"/>
      <c r="I262" s="1"/>
    </row>
    <row r="263" spans="2:9" s="83" customFormat="1" ht="15" customHeight="1" x14ac:dyDescent="0.3">
      <c r="B263" s="2"/>
      <c r="C263" s="2"/>
      <c r="D263" s="2"/>
      <c r="E263" s="2"/>
      <c r="F263" s="2"/>
      <c r="G263" s="2"/>
      <c r="H263"/>
      <c r="I263" s="1"/>
    </row>
    <row r="264" spans="2:9" s="83" customFormat="1" ht="15" customHeight="1" x14ac:dyDescent="0.3">
      <c r="B264" s="2"/>
      <c r="C264" s="2"/>
      <c r="D264" s="2"/>
      <c r="E264" s="2"/>
      <c r="F264" s="2"/>
      <c r="G264" s="2"/>
      <c r="H264"/>
      <c r="I264" s="1"/>
    </row>
    <row r="265" spans="2:9" s="83" customFormat="1" ht="15" customHeight="1" x14ac:dyDescent="0.3">
      <c r="B265" s="2"/>
      <c r="C265" s="2"/>
      <c r="D265" s="2"/>
      <c r="E265" s="2"/>
      <c r="F265" s="2"/>
      <c r="G265" s="2"/>
      <c r="H265"/>
      <c r="I265" s="1"/>
    </row>
    <row r="266" spans="2:9" s="83" customFormat="1" ht="15" customHeight="1" x14ac:dyDescent="0.3">
      <c r="B266" s="2"/>
      <c r="C266" s="2"/>
      <c r="D266" s="2"/>
      <c r="E266" s="2"/>
      <c r="F266" s="2"/>
      <c r="G266" s="2"/>
      <c r="H266"/>
      <c r="I266" s="1"/>
    </row>
    <row r="267" spans="2:9" s="83" customFormat="1" ht="15" customHeight="1" x14ac:dyDescent="0.3">
      <c r="B267" s="2"/>
      <c r="C267" s="2"/>
      <c r="D267" s="2"/>
      <c r="E267" s="2"/>
      <c r="F267" s="2"/>
      <c r="G267" s="2"/>
      <c r="H267"/>
      <c r="I267" s="1"/>
    </row>
    <row r="268" spans="2:9" s="83" customFormat="1" ht="15" customHeight="1" x14ac:dyDescent="0.3">
      <c r="B268" s="2"/>
      <c r="C268" s="2"/>
      <c r="D268" s="2"/>
      <c r="E268" s="2"/>
      <c r="F268" s="2"/>
      <c r="G268" s="2"/>
      <c r="H268"/>
      <c r="I268" s="1"/>
    </row>
    <row r="269" spans="2:9" s="83" customFormat="1" ht="15" customHeight="1" x14ac:dyDescent="0.3">
      <c r="B269" s="2"/>
      <c r="C269" s="2"/>
      <c r="D269" s="2"/>
      <c r="E269" s="2"/>
      <c r="F269" s="2"/>
      <c r="G269" s="2"/>
      <c r="H269"/>
      <c r="I269" s="1"/>
    </row>
    <row r="270" spans="2:9" s="83" customFormat="1" ht="15" customHeight="1" x14ac:dyDescent="0.3">
      <c r="B270" s="2"/>
      <c r="C270" s="2"/>
      <c r="D270" s="2"/>
      <c r="E270" s="2"/>
      <c r="F270" s="2"/>
      <c r="G270" s="2"/>
      <c r="H270"/>
      <c r="I270" s="1"/>
    </row>
    <row r="271" spans="2:9" s="83" customFormat="1" ht="15" customHeight="1" x14ac:dyDescent="0.3">
      <c r="B271" s="2"/>
      <c r="C271" s="2"/>
      <c r="D271" s="2"/>
      <c r="E271" s="2"/>
      <c r="F271" s="2"/>
      <c r="G271" s="2"/>
      <c r="H271"/>
      <c r="I271" s="1"/>
    </row>
    <row r="272" spans="2:9" s="83" customFormat="1" ht="15" customHeight="1" x14ac:dyDescent="0.3">
      <c r="B272" s="2"/>
      <c r="C272" s="2"/>
      <c r="D272" s="2"/>
      <c r="E272" s="2"/>
      <c r="F272" s="2"/>
      <c r="G272" s="2"/>
      <c r="H272"/>
      <c r="I272" s="1"/>
    </row>
    <row r="273" spans="2:9" s="83" customFormat="1" ht="15" customHeight="1" x14ac:dyDescent="0.3">
      <c r="B273" s="2"/>
      <c r="C273" s="2"/>
      <c r="D273" s="2"/>
      <c r="E273" s="2"/>
      <c r="F273" s="2"/>
      <c r="G273" s="2"/>
      <c r="H273"/>
      <c r="I273" s="1"/>
    </row>
    <row r="274" spans="2:9" s="83" customFormat="1" ht="15" customHeight="1" x14ac:dyDescent="0.3">
      <c r="B274" s="2"/>
      <c r="C274" s="2"/>
      <c r="D274" s="2"/>
      <c r="E274" s="2"/>
      <c r="F274" s="2"/>
      <c r="G274" s="2"/>
      <c r="H274"/>
      <c r="I274" s="1"/>
    </row>
    <row r="275" spans="2:9" s="83" customFormat="1" ht="15" customHeight="1" x14ac:dyDescent="0.3">
      <c r="B275" s="2"/>
      <c r="C275" s="2"/>
      <c r="D275" s="2"/>
      <c r="E275" s="2"/>
      <c r="F275" s="2"/>
      <c r="G275" s="2"/>
      <c r="H275"/>
      <c r="I275" s="1"/>
    </row>
    <row r="276" spans="2:9" s="83" customFormat="1" ht="15" customHeight="1" x14ac:dyDescent="0.3">
      <c r="B276" s="2"/>
      <c r="C276" s="2"/>
      <c r="D276" s="2"/>
      <c r="E276" s="2"/>
      <c r="F276" s="2"/>
      <c r="G276" s="2"/>
      <c r="H276"/>
      <c r="I276" s="1"/>
    </row>
    <row r="277" spans="2:9" s="83" customFormat="1" ht="15" customHeight="1" x14ac:dyDescent="0.3">
      <c r="B277" s="2"/>
      <c r="C277" s="2"/>
      <c r="D277" s="2"/>
      <c r="E277" s="2"/>
      <c r="F277" s="2"/>
      <c r="G277" s="2"/>
      <c r="H277"/>
      <c r="I277" s="1"/>
    </row>
    <row r="278" spans="2:9" s="83" customFormat="1" ht="15" customHeight="1" x14ac:dyDescent="0.3">
      <c r="B278" s="2"/>
      <c r="C278" s="2"/>
      <c r="D278" s="2"/>
      <c r="E278" s="2"/>
      <c r="F278" s="2"/>
      <c r="G278" s="2"/>
      <c r="H278"/>
      <c r="I278" s="1"/>
    </row>
    <row r="279" spans="2:9" s="83" customFormat="1" ht="15" customHeight="1" x14ac:dyDescent="0.3">
      <c r="B279" s="2"/>
      <c r="C279" s="2"/>
      <c r="D279" s="2"/>
      <c r="E279" s="2"/>
      <c r="F279" s="2"/>
      <c r="G279" s="2"/>
      <c r="H279"/>
      <c r="I279" s="1"/>
    </row>
    <row r="280" spans="2:9" s="83" customFormat="1" ht="15" customHeight="1" x14ac:dyDescent="0.3">
      <c r="B280" s="2"/>
      <c r="C280" s="2"/>
      <c r="D280" s="2"/>
      <c r="E280" s="2"/>
      <c r="F280" s="2"/>
      <c r="G280" s="2"/>
      <c r="H280"/>
      <c r="I280" s="1"/>
    </row>
    <row r="281" spans="2:9" s="83" customFormat="1" ht="15" customHeight="1" x14ac:dyDescent="0.3">
      <c r="B281" s="2"/>
      <c r="C281" s="2"/>
      <c r="D281" s="2"/>
      <c r="E281" s="2"/>
      <c r="F281" s="2"/>
      <c r="G281" s="2"/>
      <c r="H281"/>
      <c r="I281" s="1"/>
    </row>
    <row r="282" spans="2:9" s="83" customFormat="1" ht="15" customHeight="1" x14ac:dyDescent="0.3">
      <c r="B282" s="2"/>
      <c r="C282" s="2"/>
      <c r="D282" s="2"/>
      <c r="E282" s="2"/>
      <c r="F282" s="2"/>
      <c r="G282" s="2"/>
      <c r="H282"/>
      <c r="I282" s="1"/>
    </row>
    <row r="283" spans="2:9" s="83" customFormat="1" ht="15" customHeight="1" x14ac:dyDescent="0.3">
      <c r="B283" s="2"/>
      <c r="C283" s="2"/>
      <c r="D283" s="2"/>
      <c r="E283" s="2"/>
      <c r="F283" s="2"/>
      <c r="G283" s="2"/>
      <c r="H283"/>
      <c r="I283" s="1"/>
    </row>
    <row r="284" spans="2:9" s="83" customFormat="1" ht="15" customHeight="1" x14ac:dyDescent="0.3">
      <c r="B284" s="2"/>
      <c r="C284" s="2"/>
      <c r="D284" s="2"/>
      <c r="E284" s="2"/>
      <c r="F284" s="2"/>
      <c r="G284" s="2"/>
      <c r="H284"/>
      <c r="I284" s="1"/>
    </row>
    <row r="285" spans="2:9" s="83" customFormat="1" ht="15" customHeight="1" x14ac:dyDescent="0.3">
      <c r="B285" s="2"/>
      <c r="C285" s="2"/>
      <c r="D285" s="2"/>
      <c r="E285" s="2"/>
      <c r="F285" s="2"/>
      <c r="G285" s="2"/>
      <c r="H285"/>
      <c r="I285" s="1"/>
    </row>
    <row r="286" spans="2:9" s="83" customFormat="1" ht="15" customHeight="1" x14ac:dyDescent="0.3">
      <c r="B286" s="2"/>
      <c r="C286" s="2"/>
      <c r="D286" s="2"/>
      <c r="E286" s="2"/>
      <c r="F286" s="2"/>
      <c r="G286" s="2"/>
      <c r="H286"/>
      <c r="I286" s="1"/>
    </row>
    <row r="287" spans="2:9" s="83" customFormat="1" ht="15" customHeight="1" x14ac:dyDescent="0.3">
      <c r="B287" s="2"/>
      <c r="C287" s="2"/>
      <c r="D287" s="2"/>
      <c r="E287" s="2"/>
      <c r="F287" s="2"/>
      <c r="G287" s="2"/>
      <c r="H287"/>
      <c r="I287" s="1"/>
    </row>
    <row r="288" spans="2:9" s="83" customFormat="1" ht="15" customHeight="1" x14ac:dyDescent="0.3">
      <c r="B288" s="2"/>
      <c r="C288" s="2"/>
      <c r="D288" s="2"/>
      <c r="E288" s="2"/>
      <c r="F288" s="2"/>
      <c r="G288" s="2"/>
      <c r="H288"/>
      <c r="I288" s="1"/>
    </row>
    <row r="289" spans="2:9" s="83" customFormat="1" ht="15" customHeight="1" x14ac:dyDescent="0.3">
      <c r="B289" s="2"/>
      <c r="C289" s="2"/>
      <c r="D289" s="2"/>
      <c r="E289" s="2"/>
      <c r="F289" s="2"/>
      <c r="G289" s="2"/>
      <c r="H289"/>
      <c r="I289" s="1"/>
    </row>
    <row r="290" spans="2:9" s="83" customFormat="1" ht="15" customHeight="1" x14ac:dyDescent="0.3">
      <c r="B290" s="2"/>
      <c r="C290" s="2"/>
      <c r="D290" s="2"/>
      <c r="E290" s="2"/>
      <c r="F290" s="2"/>
      <c r="G290" s="2"/>
      <c r="H290"/>
      <c r="I290" s="1"/>
    </row>
    <row r="291" spans="2:9" s="83" customFormat="1" ht="15" customHeight="1" x14ac:dyDescent="0.3">
      <c r="B291" s="2"/>
      <c r="C291" s="2"/>
      <c r="D291" s="2"/>
      <c r="E291" s="2"/>
      <c r="F291" s="2"/>
      <c r="G291" s="2"/>
      <c r="H291"/>
      <c r="I291" s="1"/>
    </row>
    <row r="292" spans="2:9" s="83" customFormat="1" ht="15" customHeight="1" x14ac:dyDescent="0.3">
      <c r="B292" s="2"/>
      <c r="C292" s="2"/>
      <c r="D292" s="2"/>
      <c r="E292" s="2"/>
      <c r="F292" s="2"/>
      <c r="G292" s="2"/>
      <c r="H292"/>
      <c r="I292" s="1"/>
    </row>
    <row r="293" spans="2:9" s="83" customFormat="1" ht="15" customHeight="1" x14ac:dyDescent="0.3">
      <c r="B293" s="2"/>
      <c r="C293" s="2"/>
      <c r="D293" s="2"/>
      <c r="E293" s="2"/>
      <c r="F293" s="2"/>
      <c r="G293" s="2"/>
      <c r="H293"/>
      <c r="I293" s="1"/>
    </row>
    <row r="294" spans="2:9" s="83" customFormat="1" ht="15" customHeight="1" x14ac:dyDescent="0.3">
      <c r="B294" s="2"/>
      <c r="C294" s="2"/>
      <c r="D294" s="2"/>
      <c r="E294" s="2"/>
      <c r="F294" s="2"/>
      <c r="G294" s="2"/>
      <c r="H294"/>
      <c r="I294" s="1"/>
    </row>
    <row r="295" spans="2:9" s="83" customFormat="1" ht="15" customHeight="1" x14ac:dyDescent="0.3">
      <c r="B295" s="2"/>
      <c r="C295" s="2"/>
      <c r="D295" s="2"/>
      <c r="E295" s="2"/>
      <c r="F295" s="2"/>
      <c r="G295" s="2"/>
      <c r="H295"/>
      <c r="I295" s="1"/>
    </row>
    <row r="296" spans="2:9" s="83" customFormat="1" ht="15" customHeight="1" x14ac:dyDescent="0.3">
      <c r="B296" s="2"/>
      <c r="C296" s="2"/>
      <c r="D296" s="2"/>
      <c r="E296" s="2"/>
      <c r="F296" s="2"/>
      <c r="G296" s="2"/>
      <c r="H296"/>
      <c r="I296" s="1"/>
    </row>
    <row r="297" spans="2:9" s="83" customFormat="1" ht="15" customHeight="1" x14ac:dyDescent="0.3">
      <c r="B297" s="2"/>
      <c r="C297" s="2"/>
      <c r="D297" s="2"/>
      <c r="E297" s="2"/>
      <c r="F297" s="2"/>
      <c r="G297" s="2"/>
      <c r="H297"/>
      <c r="I297" s="1"/>
    </row>
    <row r="298" spans="2:9" s="83" customFormat="1" ht="15" customHeight="1" x14ac:dyDescent="0.3">
      <c r="B298" s="2"/>
      <c r="C298" s="2"/>
      <c r="D298" s="2"/>
      <c r="E298" s="2"/>
      <c r="F298" s="2"/>
      <c r="G298" s="2"/>
      <c r="H298"/>
      <c r="I298" s="1"/>
    </row>
    <row r="299" spans="2:9" s="83" customFormat="1" ht="15" customHeight="1" x14ac:dyDescent="0.3">
      <c r="B299" s="2"/>
      <c r="C299" s="2"/>
      <c r="D299" s="2"/>
      <c r="E299" s="2"/>
      <c r="F299" s="2"/>
      <c r="G299" s="2"/>
      <c r="H299"/>
      <c r="I299" s="1"/>
    </row>
    <row r="300" spans="2:9" s="83" customFormat="1" ht="15" customHeight="1" x14ac:dyDescent="0.3">
      <c r="B300" s="2"/>
      <c r="C300" s="2"/>
      <c r="D300" s="2"/>
      <c r="E300" s="2"/>
      <c r="F300" s="2"/>
      <c r="G300" s="2"/>
      <c r="H300"/>
      <c r="I300" s="1"/>
    </row>
    <row r="301" spans="2:9" s="83" customFormat="1" ht="15" customHeight="1" x14ac:dyDescent="0.3">
      <c r="B301" s="2"/>
      <c r="C301" s="2"/>
      <c r="D301" s="2"/>
      <c r="E301" s="2"/>
      <c r="F301" s="2"/>
      <c r="G301" s="2"/>
      <c r="H301"/>
      <c r="I301" s="1"/>
    </row>
    <row r="302" spans="2:9" s="83" customFormat="1" ht="15" customHeight="1" x14ac:dyDescent="0.3">
      <c r="B302" s="2"/>
      <c r="C302" s="2"/>
      <c r="D302" s="2"/>
      <c r="E302" s="2"/>
      <c r="F302" s="2"/>
      <c r="G302" s="2"/>
      <c r="H302"/>
      <c r="I302" s="1"/>
    </row>
    <row r="303" spans="2:9" s="83" customFormat="1" ht="15" customHeight="1" x14ac:dyDescent="0.3">
      <c r="B303" s="2"/>
      <c r="C303" s="2"/>
      <c r="D303" s="2"/>
      <c r="E303" s="2"/>
      <c r="F303" s="2"/>
      <c r="G303" s="2"/>
      <c r="H303"/>
      <c r="I303" s="1"/>
    </row>
    <row r="304" spans="2:9" s="83" customFormat="1" ht="15" customHeight="1" x14ac:dyDescent="0.3">
      <c r="B304" s="2"/>
      <c r="C304" s="2"/>
      <c r="D304" s="2"/>
      <c r="E304" s="2"/>
      <c r="F304" s="2"/>
      <c r="G304" s="2"/>
      <c r="H304"/>
      <c r="I304" s="1"/>
    </row>
    <row r="305" spans="2:9" s="83" customFormat="1" ht="15" customHeight="1" x14ac:dyDescent="0.3">
      <c r="B305" s="2"/>
      <c r="C305" s="2"/>
      <c r="D305" s="2"/>
      <c r="E305" s="2"/>
      <c r="F305" s="2"/>
      <c r="G305" s="2"/>
      <c r="H305"/>
      <c r="I305" s="1"/>
    </row>
    <row r="306" spans="2:9" s="83" customFormat="1" ht="15" customHeight="1" x14ac:dyDescent="0.3">
      <c r="B306" s="2"/>
      <c r="C306" s="2"/>
      <c r="D306" s="2"/>
      <c r="E306" s="2"/>
      <c r="F306" s="2"/>
      <c r="G306" s="2"/>
      <c r="H306"/>
      <c r="I306" s="1"/>
    </row>
    <row r="307" spans="2:9" s="83" customFormat="1" ht="15" customHeight="1" x14ac:dyDescent="0.3">
      <c r="B307" s="2"/>
      <c r="C307" s="2"/>
      <c r="D307" s="2"/>
      <c r="E307" s="2"/>
      <c r="F307" s="2"/>
      <c r="G307" s="2"/>
      <c r="H307"/>
      <c r="I307" s="1"/>
    </row>
    <row r="308" spans="2:9" s="83" customFormat="1" ht="15" customHeight="1" x14ac:dyDescent="0.3">
      <c r="B308" s="2"/>
      <c r="C308" s="2"/>
      <c r="D308" s="2"/>
      <c r="E308" s="2"/>
      <c r="F308" s="2"/>
      <c r="G308" s="2"/>
      <c r="H308"/>
      <c r="I308" s="1"/>
    </row>
    <row r="309" spans="2:9" s="83" customFormat="1" ht="15" customHeight="1" x14ac:dyDescent="0.3">
      <c r="B309" s="2"/>
      <c r="C309" s="2"/>
      <c r="D309" s="2"/>
      <c r="E309" s="2"/>
      <c r="F309" s="2"/>
      <c r="G309" s="2"/>
      <c r="H309"/>
      <c r="I309" s="1"/>
    </row>
    <row r="310" spans="2:9" s="83" customFormat="1" ht="15" customHeight="1" x14ac:dyDescent="0.3">
      <c r="B310" s="2"/>
      <c r="C310" s="2"/>
      <c r="D310" s="2"/>
      <c r="E310" s="2"/>
      <c r="F310" s="2"/>
      <c r="G310" s="2"/>
      <c r="H310"/>
      <c r="I310" s="1"/>
    </row>
    <row r="311" spans="2:9" s="83" customFormat="1" ht="15" customHeight="1" x14ac:dyDescent="0.3">
      <c r="B311" s="2"/>
      <c r="C311" s="2"/>
      <c r="D311" s="2"/>
      <c r="E311" s="2"/>
      <c r="F311" s="2"/>
      <c r="G311" s="2"/>
      <c r="H311"/>
      <c r="I311" s="1"/>
    </row>
    <row r="312" spans="2:9" s="83" customFormat="1" ht="15" customHeight="1" x14ac:dyDescent="0.3">
      <c r="B312" s="2"/>
      <c r="C312" s="2"/>
      <c r="D312" s="2"/>
      <c r="E312" s="2"/>
      <c r="F312" s="2"/>
      <c r="G312" s="2"/>
      <c r="H312"/>
      <c r="I312" s="1"/>
    </row>
    <row r="313" spans="2:9" s="83" customFormat="1" ht="15" customHeight="1" x14ac:dyDescent="0.3">
      <c r="B313" s="2"/>
      <c r="C313" s="2"/>
      <c r="D313" s="2"/>
      <c r="E313" s="2"/>
      <c r="F313" s="2"/>
      <c r="G313" s="2"/>
      <c r="H313"/>
      <c r="I313" s="1"/>
    </row>
    <row r="314" spans="2:9" s="83" customFormat="1" ht="15" customHeight="1" x14ac:dyDescent="0.3">
      <c r="B314" s="2"/>
      <c r="C314" s="2"/>
      <c r="D314" s="2"/>
      <c r="E314" s="2"/>
      <c r="F314" s="2"/>
      <c r="G314" s="2"/>
      <c r="H314"/>
      <c r="I314" s="1"/>
    </row>
    <row r="315" spans="2:9" s="83" customFormat="1" ht="15" customHeight="1" x14ac:dyDescent="0.3">
      <c r="B315" s="2"/>
      <c r="C315" s="2"/>
      <c r="D315" s="2"/>
      <c r="E315" s="2"/>
      <c r="F315" s="2"/>
      <c r="G315" s="2"/>
      <c r="H315"/>
      <c r="I315" s="1"/>
    </row>
    <row r="316" spans="2:9" s="83" customFormat="1" ht="15" customHeight="1" x14ac:dyDescent="0.3">
      <c r="B316" s="2"/>
      <c r="C316" s="2"/>
      <c r="D316" s="2"/>
      <c r="E316" s="2"/>
      <c r="F316" s="2"/>
      <c r="G316" s="2"/>
      <c r="H316"/>
      <c r="I316" s="1"/>
    </row>
    <row r="317" spans="2:9" s="83" customFormat="1" ht="15" customHeight="1" x14ac:dyDescent="0.3">
      <c r="B317" s="2"/>
      <c r="C317" s="2"/>
      <c r="D317" s="2"/>
      <c r="E317" s="2"/>
      <c r="F317" s="2"/>
      <c r="G317" s="2"/>
      <c r="H317"/>
      <c r="I317" s="1"/>
    </row>
    <row r="318" spans="2:9" s="83" customFormat="1" ht="15" customHeight="1" x14ac:dyDescent="0.3">
      <c r="B318" s="2"/>
      <c r="C318" s="2"/>
      <c r="D318" s="2"/>
      <c r="E318" s="2"/>
      <c r="F318" s="2"/>
      <c r="G318" s="2"/>
      <c r="H318"/>
      <c r="I318" s="1"/>
    </row>
    <row r="319" spans="2:9" s="83" customFormat="1" ht="15" customHeight="1" x14ac:dyDescent="0.3">
      <c r="B319" s="2"/>
      <c r="C319" s="2"/>
      <c r="D319" s="2"/>
      <c r="E319" s="2"/>
      <c r="F319" s="2"/>
      <c r="G319" s="2"/>
      <c r="H319"/>
      <c r="I319" s="1"/>
    </row>
    <row r="320" spans="2:9" s="83" customFormat="1" ht="15" customHeight="1" x14ac:dyDescent="0.3">
      <c r="B320" s="2"/>
      <c r="C320" s="2"/>
      <c r="D320" s="2"/>
      <c r="E320" s="2"/>
      <c r="F320" s="2"/>
      <c r="G320" s="2"/>
      <c r="H320"/>
      <c r="I320" s="1"/>
    </row>
    <row r="321" spans="2:9" s="83" customFormat="1" ht="15" customHeight="1" x14ac:dyDescent="0.3">
      <c r="B321" s="2"/>
      <c r="C321" s="2"/>
      <c r="D321" s="2"/>
      <c r="E321" s="2"/>
      <c r="F321" s="2"/>
      <c r="G321" s="2"/>
      <c r="H321"/>
      <c r="I321" s="1"/>
    </row>
    <row r="322" spans="2:9" s="83" customFormat="1" ht="15" customHeight="1" x14ac:dyDescent="0.3">
      <c r="B322" s="2"/>
      <c r="C322" s="2"/>
      <c r="D322" s="2"/>
      <c r="E322" s="2"/>
      <c r="F322" s="2"/>
      <c r="G322" s="2"/>
      <c r="H322"/>
      <c r="I322" s="1"/>
    </row>
    <row r="323" spans="2:9" s="83" customFormat="1" ht="15" customHeight="1" x14ac:dyDescent="0.3">
      <c r="B323" s="2"/>
      <c r="C323" s="2"/>
      <c r="D323" s="2"/>
      <c r="E323" s="2"/>
      <c r="F323" s="2"/>
      <c r="G323" s="2"/>
      <c r="H323"/>
      <c r="I323" s="1"/>
    </row>
    <row r="324" spans="2:9" s="83" customFormat="1" ht="15" customHeight="1" x14ac:dyDescent="0.3">
      <c r="B324" s="2"/>
      <c r="C324" s="2"/>
      <c r="D324" s="2"/>
      <c r="E324" s="2"/>
      <c r="F324" s="2"/>
      <c r="G324" s="2"/>
      <c r="H324"/>
      <c r="I324" s="1"/>
    </row>
    <row r="325" spans="2:9" s="83" customFormat="1" ht="15" customHeight="1" x14ac:dyDescent="0.3">
      <c r="B325" s="2"/>
      <c r="C325" s="2"/>
      <c r="D325" s="2"/>
      <c r="E325" s="2"/>
      <c r="F325" s="2"/>
      <c r="G325" s="2"/>
      <c r="H325"/>
      <c r="I325" s="1"/>
    </row>
    <row r="326" spans="2:9" s="83" customFormat="1" ht="15" customHeight="1" x14ac:dyDescent="0.3">
      <c r="B326" s="2"/>
      <c r="C326" s="2"/>
      <c r="D326" s="2"/>
      <c r="E326" s="2"/>
      <c r="F326" s="2"/>
      <c r="G326" s="2"/>
      <c r="H326"/>
      <c r="I326" s="1"/>
    </row>
    <row r="327" spans="2:9" s="83" customFormat="1" ht="15" customHeight="1" x14ac:dyDescent="0.3">
      <c r="B327" s="2"/>
      <c r="C327" s="2"/>
      <c r="D327" s="2"/>
      <c r="E327" s="2"/>
      <c r="F327" s="2"/>
      <c r="G327" s="2"/>
      <c r="H327"/>
      <c r="I327" s="1"/>
    </row>
    <row r="328" spans="2:9" s="83" customFormat="1" ht="15" customHeight="1" x14ac:dyDescent="0.3">
      <c r="B328" s="2"/>
      <c r="C328" s="2"/>
      <c r="D328" s="2"/>
      <c r="E328" s="2"/>
      <c r="F328" s="2"/>
      <c r="G328" s="2"/>
      <c r="H328"/>
      <c r="I328" s="1"/>
    </row>
    <row r="329" spans="2:9" s="83" customFormat="1" ht="15" customHeight="1" x14ac:dyDescent="0.3">
      <c r="B329" s="2"/>
      <c r="C329" s="2"/>
      <c r="D329" s="2"/>
      <c r="E329" s="2"/>
      <c r="F329" s="2"/>
      <c r="G329" s="2"/>
      <c r="H329"/>
      <c r="I329" s="1"/>
    </row>
    <row r="330" spans="2:9" s="83" customFormat="1" ht="15" customHeight="1" x14ac:dyDescent="0.3">
      <c r="B330" s="2"/>
      <c r="C330" s="2"/>
      <c r="D330" s="2"/>
      <c r="E330" s="2"/>
      <c r="F330" s="2"/>
      <c r="G330" s="2"/>
      <c r="H330"/>
      <c r="I330" s="1"/>
    </row>
    <row r="331" spans="2:9" s="83" customFormat="1" ht="15" customHeight="1" x14ac:dyDescent="0.3">
      <c r="B331" s="2"/>
      <c r="C331" s="2"/>
      <c r="D331" s="2"/>
      <c r="E331" s="2"/>
      <c r="F331" s="2"/>
      <c r="G331" s="2"/>
      <c r="H331"/>
      <c r="I331" s="1"/>
    </row>
    <row r="332" spans="2:9" s="83" customFormat="1" ht="15" customHeight="1" x14ac:dyDescent="0.3">
      <c r="B332" s="2"/>
      <c r="C332" s="2"/>
      <c r="D332" s="2"/>
      <c r="E332" s="2"/>
      <c r="F332" s="2"/>
      <c r="G332" s="2"/>
      <c r="H332"/>
      <c r="I332" s="1"/>
    </row>
    <row r="333" spans="2:9" s="83" customFormat="1" ht="15" customHeight="1" x14ac:dyDescent="0.3">
      <c r="B333" s="2"/>
      <c r="C333" s="2"/>
      <c r="D333" s="2"/>
      <c r="E333" s="2"/>
      <c r="F333" s="2"/>
      <c r="G333" s="2"/>
      <c r="H333"/>
      <c r="I333" s="1"/>
    </row>
    <row r="334" spans="2:9" s="83" customFormat="1" ht="15" customHeight="1" x14ac:dyDescent="0.3">
      <c r="B334" s="2"/>
      <c r="C334" s="2"/>
      <c r="D334" s="2"/>
      <c r="E334" s="2"/>
      <c r="F334" s="2"/>
      <c r="G334" s="2"/>
      <c r="H334"/>
      <c r="I334" s="1"/>
    </row>
    <row r="335" spans="2:9" s="83" customFormat="1" ht="15" customHeight="1" x14ac:dyDescent="0.3">
      <c r="B335" s="2"/>
      <c r="C335" s="2"/>
      <c r="D335" s="2"/>
      <c r="E335" s="2"/>
      <c r="F335" s="2"/>
      <c r="G335" s="2"/>
      <c r="H335"/>
      <c r="I335" s="1"/>
    </row>
    <row r="336" spans="2:9" s="83" customFormat="1" ht="15" customHeight="1" x14ac:dyDescent="0.3">
      <c r="B336" s="2"/>
      <c r="C336" s="2"/>
      <c r="D336" s="2"/>
      <c r="E336" s="2"/>
      <c r="F336" s="2"/>
      <c r="G336" s="2"/>
      <c r="H336"/>
      <c r="I336" s="1"/>
    </row>
    <row r="337" spans="2:9" s="83" customFormat="1" ht="15" customHeight="1" x14ac:dyDescent="0.3">
      <c r="B337" s="2"/>
      <c r="C337" s="2"/>
      <c r="D337" s="2"/>
      <c r="E337" s="2"/>
      <c r="F337" s="2"/>
      <c r="G337" s="2"/>
      <c r="H337"/>
      <c r="I337" s="1"/>
    </row>
    <row r="338" spans="2:9" s="83" customFormat="1" ht="15" customHeight="1" x14ac:dyDescent="0.3">
      <c r="B338" s="2"/>
      <c r="C338" s="2"/>
      <c r="D338" s="2"/>
      <c r="E338" s="2"/>
      <c r="F338" s="2"/>
      <c r="G338" s="2"/>
      <c r="H338"/>
      <c r="I338" s="1"/>
    </row>
    <row r="339" spans="2:9" s="83" customFormat="1" ht="15" customHeight="1" x14ac:dyDescent="0.3">
      <c r="B339" s="2"/>
      <c r="C339" s="2"/>
      <c r="D339" s="2"/>
      <c r="E339" s="2"/>
      <c r="F339" s="2"/>
      <c r="G339" s="2"/>
      <c r="H339"/>
      <c r="I339" s="1"/>
    </row>
    <row r="340" spans="2:9" s="83" customFormat="1" ht="15" customHeight="1" x14ac:dyDescent="0.3">
      <c r="B340" s="2"/>
      <c r="C340" s="2"/>
      <c r="D340" s="2"/>
      <c r="E340" s="2"/>
      <c r="F340" s="2"/>
      <c r="G340" s="2"/>
      <c r="H340"/>
      <c r="I340" s="1"/>
    </row>
    <row r="341" spans="2:9" s="83" customFormat="1" ht="15" customHeight="1" x14ac:dyDescent="0.3">
      <c r="B341" s="2"/>
      <c r="C341" s="2"/>
      <c r="D341" s="2"/>
      <c r="E341" s="2"/>
      <c r="F341" s="2"/>
      <c r="G341" s="2"/>
      <c r="H341"/>
      <c r="I341" s="1"/>
    </row>
    <row r="342" spans="2:9" s="83" customFormat="1" ht="15" customHeight="1" x14ac:dyDescent="0.3">
      <c r="B342" s="2"/>
      <c r="C342" s="2"/>
      <c r="D342" s="2"/>
      <c r="E342" s="2"/>
      <c r="F342" s="2"/>
      <c r="G342" s="2"/>
      <c r="H342"/>
      <c r="I342" s="1"/>
    </row>
    <row r="343" spans="2:9" s="83" customFormat="1" ht="15" customHeight="1" x14ac:dyDescent="0.3">
      <c r="B343" s="2"/>
      <c r="C343" s="2"/>
      <c r="D343" s="2"/>
      <c r="E343" s="2"/>
      <c r="F343" s="2"/>
      <c r="G343" s="2"/>
      <c r="H343"/>
      <c r="I343" s="1"/>
    </row>
    <row r="344" spans="2:9" s="83" customFormat="1" ht="15" customHeight="1" x14ac:dyDescent="0.3">
      <c r="B344" s="2"/>
      <c r="C344" s="2"/>
      <c r="D344" s="2"/>
      <c r="E344" s="2"/>
      <c r="F344" s="2"/>
      <c r="G344" s="2"/>
      <c r="H344"/>
      <c r="I344" s="1"/>
    </row>
    <row r="345" spans="2:9" s="83" customFormat="1" ht="15" customHeight="1" x14ac:dyDescent="0.3">
      <c r="B345" s="2"/>
      <c r="C345" s="2"/>
      <c r="D345" s="2"/>
      <c r="E345" s="2"/>
      <c r="F345" s="2"/>
      <c r="G345" s="2"/>
      <c r="H345"/>
      <c r="I345" s="1"/>
    </row>
    <row r="346" spans="2:9" s="83" customFormat="1" ht="15" customHeight="1" x14ac:dyDescent="0.3">
      <c r="B346" s="2"/>
      <c r="C346" s="2"/>
      <c r="D346" s="2"/>
      <c r="E346" s="2"/>
      <c r="F346" s="2"/>
      <c r="G346" s="2"/>
      <c r="H346"/>
      <c r="I346" s="1"/>
    </row>
    <row r="347" spans="2:9" s="83" customFormat="1" ht="15" customHeight="1" x14ac:dyDescent="0.3">
      <c r="B347" s="2"/>
      <c r="C347" s="2"/>
      <c r="D347" s="2"/>
      <c r="E347" s="2"/>
      <c r="F347" s="2"/>
      <c r="G347" s="2"/>
      <c r="H347"/>
      <c r="I347" s="1"/>
    </row>
    <row r="348" spans="2:9" s="83" customFormat="1" ht="15" customHeight="1" x14ac:dyDescent="0.3">
      <c r="B348" s="2"/>
      <c r="C348" s="2"/>
      <c r="D348" s="2"/>
      <c r="E348" s="2"/>
      <c r="F348" s="2"/>
      <c r="G348" s="2"/>
      <c r="H348"/>
      <c r="I348" s="1"/>
    </row>
    <row r="349" spans="2:9" s="83" customFormat="1" ht="15" customHeight="1" x14ac:dyDescent="0.3">
      <c r="B349" s="2"/>
      <c r="C349" s="2"/>
      <c r="D349" s="2"/>
      <c r="E349" s="2"/>
      <c r="F349" s="2"/>
      <c r="G349" s="2"/>
      <c r="H349"/>
      <c r="I349" s="1"/>
    </row>
    <row r="350" spans="2:9" s="83" customFormat="1" ht="15" customHeight="1" x14ac:dyDescent="0.3">
      <c r="B350" s="2"/>
      <c r="C350" s="2"/>
      <c r="D350" s="2"/>
      <c r="E350" s="2"/>
      <c r="F350" s="2"/>
      <c r="G350" s="2"/>
      <c r="H350"/>
      <c r="I350" s="1"/>
    </row>
    <row r="351" spans="2:9" s="83" customFormat="1" ht="15" customHeight="1" x14ac:dyDescent="0.3">
      <c r="B351" s="2"/>
      <c r="C351" s="2"/>
      <c r="D351" s="2"/>
      <c r="E351" s="2"/>
      <c r="F351" s="2"/>
      <c r="G351" s="2"/>
      <c r="H351"/>
      <c r="I351" s="1"/>
    </row>
    <row r="352" spans="2:9" s="83" customFormat="1" ht="15" customHeight="1" x14ac:dyDescent="0.3">
      <c r="B352" s="2"/>
      <c r="C352" s="2"/>
      <c r="D352" s="2"/>
      <c r="E352" s="2"/>
      <c r="F352" s="2"/>
      <c r="G352" s="2"/>
      <c r="H352"/>
      <c r="I352" s="1"/>
    </row>
    <row r="353" spans="2:9" s="83" customFormat="1" ht="15" customHeight="1" x14ac:dyDescent="0.3">
      <c r="B353" s="2"/>
      <c r="C353" s="2"/>
      <c r="D353" s="2"/>
      <c r="E353" s="2"/>
      <c r="F353" s="2"/>
      <c r="G353" s="2"/>
      <c r="H353"/>
      <c r="I353" s="1"/>
    </row>
    <row r="354" spans="2:9" s="83" customFormat="1" ht="15" customHeight="1" x14ac:dyDescent="0.3">
      <c r="B354" s="2"/>
      <c r="C354" s="2"/>
      <c r="D354" s="2"/>
      <c r="E354" s="2"/>
      <c r="F354" s="2"/>
      <c r="G354" s="2"/>
      <c r="H354"/>
      <c r="I354" s="1"/>
    </row>
    <row r="355" spans="2:9" s="83" customFormat="1" ht="15" customHeight="1" x14ac:dyDescent="0.3">
      <c r="B355" s="2"/>
      <c r="C355" s="2"/>
      <c r="D355" s="2"/>
      <c r="E355" s="2"/>
      <c r="F355" s="2"/>
      <c r="G355" s="2"/>
      <c r="H355"/>
      <c r="I355" s="1"/>
    </row>
    <row r="356" spans="2:9" s="83" customFormat="1" ht="15" customHeight="1" x14ac:dyDescent="0.3">
      <c r="B356" s="2"/>
      <c r="C356" s="2"/>
      <c r="D356" s="2"/>
      <c r="E356" s="2"/>
      <c r="F356" s="2"/>
      <c r="G356" s="2"/>
      <c r="H356"/>
      <c r="I356" s="1"/>
    </row>
    <row r="357" spans="2:9" s="83" customFormat="1" ht="15" customHeight="1" x14ac:dyDescent="0.3">
      <c r="B357" s="2"/>
      <c r="C357" s="2"/>
      <c r="D357" s="2"/>
      <c r="E357" s="2"/>
      <c r="F357" s="2"/>
      <c r="G357" s="2"/>
      <c r="H357"/>
      <c r="I357" s="1"/>
    </row>
    <row r="358" spans="2:9" s="83" customFormat="1" ht="15" customHeight="1" x14ac:dyDescent="0.3">
      <c r="B358" s="2"/>
      <c r="C358" s="2"/>
      <c r="D358" s="2"/>
      <c r="E358" s="2"/>
      <c r="F358" s="2"/>
      <c r="G358" s="2"/>
      <c r="H358"/>
      <c r="I358" s="1"/>
    </row>
    <row r="359" spans="2:9" s="83" customFormat="1" ht="15" customHeight="1" x14ac:dyDescent="0.3">
      <c r="B359" s="2"/>
      <c r="C359" s="2"/>
      <c r="D359" s="2"/>
      <c r="E359" s="2"/>
      <c r="F359" s="2"/>
      <c r="G359" s="2"/>
      <c r="H359"/>
      <c r="I359" s="1"/>
    </row>
    <row r="360" spans="2:9" s="83" customFormat="1" ht="15" customHeight="1" x14ac:dyDescent="0.3">
      <c r="B360" s="2"/>
      <c r="C360" s="2"/>
      <c r="D360" s="2"/>
      <c r="E360" s="2"/>
      <c r="F360" s="2"/>
      <c r="G360" s="2"/>
      <c r="H360"/>
      <c r="I360" s="1"/>
    </row>
    <row r="361" spans="2:9" s="83" customFormat="1" ht="15" customHeight="1" x14ac:dyDescent="0.3">
      <c r="B361" s="2"/>
      <c r="C361" s="2"/>
      <c r="D361" s="2"/>
      <c r="E361" s="2"/>
      <c r="F361" s="2"/>
      <c r="G361" s="2"/>
      <c r="H361"/>
      <c r="I361" s="1"/>
    </row>
    <row r="362" spans="2:9" s="83" customFormat="1" ht="15" customHeight="1" x14ac:dyDescent="0.3">
      <c r="B362" s="2"/>
      <c r="C362" s="2"/>
      <c r="D362" s="2"/>
      <c r="E362" s="2"/>
      <c r="F362" s="2"/>
      <c r="G362" s="2"/>
      <c r="H362"/>
      <c r="I362" s="1"/>
    </row>
    <row r="363" spans="2:9" s="83" customFormat="1" ht="15" customHeight="1" x14ac:dyDescent="0.3">
      <c r="B363" s="2"/>
      <c r="C363" s="2"/>
      <c r="D363" s="2"/>
      <c r="E363" s="2"/>
      <c r="F363" s="2"/>
      <c r="G363" s="2"/>
      <c r="H363"/>
      <c r="I363" s="1"/>
    </row>
    <row r="364" spans="2:9" s="83" customFormat="1" ht="15" customHeight="1" x14ac:dyDescent="0.3">
      <c r="B364" s="2"/>
      <c r="C364" s="2"/>
      <c r="D364" s="2"/>
      <c r="E364" s="2"/>
      <c r="F364" s="2"/>
      <c r="G364" s="2"/>
      <c r="H364"/>
      <c r="I364" s="1"/>
    </row>
    <row r="365" spans="2:9" s="83" customFormat="1" ht="15" customHeight="1" x14ac:dyDescent="0.3">
      <c r="B365" s="2"/>
      <c r="C365" s="2"/>
      <c r="D365" s="2"/>
      <c r="E365" s="2"/>
      <c r="F365" s="2"/>
      <c r="G365" s="2"/>
      <c r="H365"/>
      <c r="I365" s="1"/>
    </row>
    <row r="366" spans="2:9" s="83" customFormat="1" ht="15" customHeight="1" x14ac:dyDescent="0.3">
      <c r="B366" s="2"/>
      <c r="C366" s="2"/>
      <c r="D366" s="2"/>
      <c r="E366" s="2"/>
      <c r="F366" s="2"/>
      <c r="G366" s="2"/>
      <c r="H366"/>
      <c r="I366" s="1"/>
    </row>
    <row r="367" spans="2:9" s="83" customFormat="1" ht="15" customHeight="1" x14ac:dyDescent="0.3">
      <c r="B367" s="2"/>
      <c r="C367" s="2"/>
      <c r="D367" s="2"/>
      <c r="E367" s="2"/>
      <c r="F367" s="2"/>
      <c r="G367" s="2"/>
      <c r="H367"/>
      <c r="I367" s="1"/>
    </row>
    <row r="368" spans="2:9" s="83" customFormat="1" ht="15" customHeight="1" x14ac:dyDescent="0.3">
      <c r="B368" s="2"/>
      <c r="C368" s="2"/>
      <c r="D368" s="2"/>
      <c r="E368" s="2"/>
      <c r="F368" s="2"/>
      <c r="G368" s="2"/>
      <c r="H368"/>
      <c r="I368" s="1"/>
    </row>
    <row r="369" spans="2:9" s="83" customFormat="1" ht="15" customHeight="1" x14ac:dyDescent="0.3">
      <c r="B369" s="2"/>
      <c r="C369" s="2"/>
      <c r="D369" s="2"/>
      <c r="E369" s="2"/>
      <c r="F369" s="2"/>
      <c r="G369" s="2"/>
      <c r="H369"/>
      <c r="I369" s="1"/>
    </row>
    <row r="370" spans="2:9" s="83" customFormat="1" ht="15" customHeight="1" x14ac:dyDescent="0.3">
      <c r="B370" s="2"/>
      <c r="C370" s="2"/>
      <c r="D370" s="2"/>
      <c r="E370" s="2"/>
      <c r="F370" s="2"/>
      <c r="G370" s="2"/>
      <c r="H370"/>
      <c r="I370" s="1"/>
    </row>
    <row r="371" spans="2:9" s="83" customFormat="1" ht="15" customHeight="1" x14ac:dyDescent="0.3">
      <c r="B371" s="2"/>
      <c r="C371" s="2"/>
      <c r="D371" s="2"/>
      <c r="E371" s="2"/>
      <c r="F371" s="2"/>
      <c r="G371" s="2"/>
      <c r="H371"/>
      <c r="I371" s="1"/>
    </row>
    <row r="372" spans="2:9" s="83" customFormat="1" ht="15" customHeight="1" x14ac:dyDescent="0.3">
      <c r="B372" s="2"/>
      <c r="C372" s="2"/>
      <c r="D372" s="2"/>
      <c r="E372" s="2"/>
      <c r="F372" s="2"/>
      <c r="G372" s="2"/>
      <c r="H372"/>
      <c r="I372" s="1"/>
    </row>
    <row r="373" spans="2:9" s="83" customFormat="1" ht="15" customHeight="1" x14ac:dyDescent="0.3">
      <c r="B373" s="2"/>
      <c r="C373" s="2"/>
      <c r="D373" s="2"/>
      <c r="E373" s="2"/>
      <c r="F373" s="2"/>
      <c r="G373" s="2"/>
      <c r="H373"/>
      <c r="I373" s="1"/>
    </row>
    <row r="374" spans="2:9" s="83" customFormat="1" ht="15" customHeight="1" x14ac:dyDescent="0.3">
      <c r="B374" s="2"/>
      <c r="C374" s="2"/>
      <c r="D374" s="2"/>
      <c r="E374" s="2"/>
      <c r="F374" s="2"/>
      <c r="G374" s="2"/>
      <c r="H374"/>
      <c r="I374" s="1"/>
    </row>
    <row r="375" spans="2:9" s="83" customFormat="1" ht="15" customHeight="1" x14ac:dyDescent="0.3">
      <c r="B375" s="2"/>
      <c r="C375" s="2"/>
      <c r="D375" s="2"/>
      <c r="E375" s="2"/>
      <c r="F375" s="2"/>
      <c r="G375" s="2"/>
      <c r="H375"/>
      <c r="I375" s="1"/>
    </row>
    <row r="376" spans="2:9" s="83" customFormat="1" ht="15" customHeight="1" x14ac:dyDescent="0.3">
      <c r="B376" s="2"/>
      <c r="C376" s="2"/>
      <c r="D376" s="2"/>
      <c r="E376" s="2"/>
      <c r="F376" s="2"/>
      <c r="G376" s="2"/>
      <c r="H376"/>
      <c r="I376" s="1"/>
    </row>
    <row r="377" spans="2:9" s="83" customFormat="1" ht="15" customHeight="1" x14ac:dyDescent="0.3">
      <c r="B377" s="2"/>
      <c r="C377" s="2"/>
      <c r="D377" s="2"/>
      <c r="E377" s="2"/>
      <c r="F377" s="2"/>
      <c r="G377" s="2"/>
      <c r="H377"/>
      <c r="I377" s="1"/>
    </row>
    <row r="378" spans="2:9" s="83" customFormat="1" ht="15" customHeight="1" x14ac:dyDescent="0.3">
      <c r="B378" s="2"/>
      <c r="C378" s="2"/>
      <c r="D378" s="2"/>
      <c r="E378" s="2"/>
      <c r="F378" s="2"/>
      <c r="G378" s="2"/>
      <c r="H378"/>
      <c r="I378" s="1"/>
    </row>
    <row r="379" spans="2:9" s="83" customFormat="1" ht="15" customHeight="1" x14ac:dyDescent="0.3">
      <c r="B379" s="2"/>
      <c r="C379" s="2"/>
      <c r="D379" s="2"/>
      <c r="E379" s="2"/>
      <c r="F379" s="2"/>
      <c r="G379" s="2"/>
      <c r="H379"/>
      <c r="I379" s="1"/>
    </row>
    <row r="380" spans="2:9" s="83" customFormat="1" ht="15" customHeight="1" x14ac:dyDescent="0.3">
      <c r="B380" s="2"/>
      <c r="C380" s="2"/>
      <c r="D380" s="2"/>
      <c r="E380" s="2"/>
      <c r="F380" s="2"/>
      <c r="G380" s="2"/>
      <c r="H380"/>
      <c r="I380" s="1"/>
    </row>
    <row r="381" spans="2:9" s="83" customFormat="1" ht="15" customHeight="1" x14ac:dyDescent="0.3">
      <c r="B381" s="2"/>
      <c r="C381" s="2"/>
      <c r="D381" s="2"/>
      <c r="E381" s="2"/>
      <c r="F381" s="2"/>
      <c r="G381" s="2"/>
      <c r="H381"/>
      <c r="I381" s="1"/>
    </row>
    <row r="382" spans="2:9" s="83" customFormat="1" ht="15" customHeight="1" x14ac:dyDescent="0.3">
      <c r="B382" s="2"/>
      <c r="C382" s="2"/>
      <c r="D382" s="2"/>
      <c r="E382" s="2"/>
      <c r="F382" s="2"/>
      <c r="G382" s="2"/>
      <c r="H382"/>
      <c r="I382" s="1"/>
    </row>
    <row r="383" spans="2:9" s="83" customFormat="1" ht="15" customHeight="1" x14ac:dyDescent="0.3">
      <c r="B383" s="2"/>
      <c r="C383" s="2"/>
      <c r="D383" s="2"/>
      <c r="E383" s="2"/>
      <c r="F383" s="2"/>
      <c r="G383" s="2"/>
      <c r="H383"/>
      <c r="I383" s="1"/>
    </row>
    <row r="384" spans="2:9" s="83" customFormat="1" ht="15" customHeight="1" x14ac:dyDescent="0.3">
      <c r="B384" s="2"/>
      <c r="C384" s="2"/>
      <c r="D384" s="2"/>
      <c r="E384" s="2"/>
      <c r="F384" s="2"/>
      <c r="G384" s="2"/>
      <c r="H384"/>
      <c r="I384" s="1"/>
    </row>
    <row r="385" spans="2:9" s="83" customFormat="1" ht="15" customHeight="1" x14ac:dyDescent="0.3">
      <c r="B385" s="2"/>
      <c r="C385" s="2"/>
      <c r="D385" s="2"/>
      <c r="E385" s="2"/>
      <c r="F385" s="2"/>
      <c r="G385" s="2"/>
      <c r="H385"/>
      <c r="I385" s="1"/>
    </row>
    <row r="386" spans="2:9" s="83" customFormat="1" ht="15" customHeight="1" x14ac:dyDescent="0.3">
      <c r="B386" s="2"/>
      <c r="C386" s="2"/>
      <c r="D386" s="2"/>
      <c r="E386" s="2"/>
      <c r="F386" s="2"/>
      <c r="G386" s="2"/>
      <c r="H386"/>
      <c r="I386" s="1"/>
    </row>
    <row r="387" spans="2:9" s="83" customFormat="1" ht="15" customHeight="1" x14ac:dyDescent="0.3">
      <c r="B387" s="2"/>
      <c r="C387" s="2"/>
      <c r="D387" s="2"/>
      <c r="E387" s="2"/>
      <c r="F387" s="2"/>
      <c r="G387" s="2"/>
      <c r="H387"/>
      <c r="I387" s="1"/>
    </row>
    <row r="388" spans="2:9" s="83" customFormat="1" ht="15" customHeight="1" x14ac:dyDescent="0.3">
      <c r="B388" s="2"/>
      <c r="C388" s="2"/>
      <c r="D388" s="2"/>
      <c r="E388" s="2"/>
      <c r="F388" s="2"/>
      <c r="G388" s="2"/>
      <c r="H388"/>
      <c r="I388" s="1"/>
    </row>
    <row r="389" spans="2:9" s="83" customFormat="1" ht="15" customHeight="1" x14ac:dyDescent="0.3">
      <c r="B389" s="2"/>
      <c r="C389" s="2"/>
      <c r="D389" s="2"/>
      <c r="E389" s="2"/>
      <c r="F389" s="2"/>
      <c r="G389" s="2"/>
      <c r="H389"/>
      <c r="I389" s="1"/>
    </row>
    <row r="390" spans="2:9" s="83" customFormat="1" ht="15" customHeight="1" x14ac:dyDescent="0.3">
      <c r="B390" s="2"/>
      <c r="C390" s="2"/>
      <c r="D390" s="2"/>
      <c r="E390" s="2"/>
      <c r="F390" s="2"/>
      <c r="G390" s="2"/>
      <c r="H390"/>
      <c r="I390" s="1"/>
    </row>
    <row r="391" spans="2:9" s="83" customFormat="1" ht="15" customHeight="1" x14ac:dyDescent="0.3">
      <c r="B391" s="2"/>
      <c r="C391" s="2"/>
      <c r="D391" s="2"/>
      <c r="E391" s="2"/>
      <c r="F391" s="2"/>
      <c r="G391" s="2"/>
      <c r="H391"/>
      <c r="I391" s="1"/>
    </row>
    <row r="392" spans="2:9" s="83" customFormat="1" ht="15" customHeight="1" x14ac:dyDescent="0.3">
      <c r="B392" s="2"/>
      <c r="C392" s="2"/>
      <c r="D392" s="2"/>
      <c r="E392" s="2"/>
      <c r="F392" s="2"/>
      <c r="G392" s="2"/>
      <c r="H392"/>
      <c r="I392" s="1"/>
    </row>
    <row r="393" spans="2:9" s="83" customFormat="1" ht="15" customHeight="1" x14ac:dyDescent="0.3">
      <c r="B393" s="2"/>
      <c r="C393" s="2"/>
      <c r="D393" s="2"/>
      <c r="E393" s="2"/>
      <c r="F393" s="2"/>
      <c r="G393" s="2"/>
      <c r="H393"/>
      <c r="I393" s="1"/>
    </row>
    <row r="394" spans="2:9" s="83" customFormat="1" ht="15" customHeight="1" x14ac:dyDescent="0.3">
      <c r="B394" s="2"/>
      <c r="C394" s="2"/>
      <c r="D394" s="2"/>
      <c r="E394" s="2"/>
      <c r="F394" s="2"/>
      <c r="G394" s="2"/>
      <c r="H394"/>
      <c r="I394" s="1"/>
    </row>
    <row r="395" spans="2:9" s="83" customFormat="1" ht="15" customHeight="1" x14ac:dyDescent="0.3">
      <c r="B395" s="2"/>
      <c r="C395" s="2"/>
      <c r="D395" s="2"/>
      <c r="E395" s="2"/>
      <c r="F395" s="2"/>
      <c r="G395" s="2"/>
      <c r="H395"/>
      <c r="I395" s="1"/>
    </row>
    <row r="396" spans="2:9" s="83" customFormat="1" ht="15" customHeight="1" x14ac:dyDescent="0.3">
      <c r="B396" s="2"/>
      <c r="C396" s="2"/>
      <c r="D396" s="2"/>
      <c r="E396" s="2"/>
      <c r="F396" s="2"/>
      <c r="G396" s="2"/>
      <c r="H396"/>
      <c r="I396" s="1"/>
    </row>
    <row r="397" spans="2:9" s="83" customFormat="1" ht="15" customHeight="1" x14ac:dyDescent="0.3">
      <c r="B397" s="2"/>
      <c r="C397" s="2"/>
      <c r="D397" s="2"/>
      <c r="E397" s="2"/>
      <c r="F397" s="2"/>
      <c r="G397" s="2"/>
      <c r="H397"/>
      <c r="I397" s="1"/>
    </row>
    <row r="398" spans="2:9" s="83" customFormat="1" ht="15" customHeight="1" x14ac:dyDescent="0.3">
      <c r="B398" s="2"/>
      <c r="C398" s="2"/>
      <c r="D398" s="2"/>
      <c r="E398" s="2"/>
      <c r="F398" s="2"/>
      <c r="G398" s="2"/>
      <c r="H398"/>
      <c r="I398" s="1"/>
    </row>
    <row r="399" spans="2:9" s="83" customFormat="1" ht="15" customHeight="1" x14ac:dyDescent="0.3">
      <c r="B399" s="2"/>
      <c r="C399" s="2"/>
      <c r="D399" s="2"/>
      <c r="E399" s="2"/>
      <c r="F399" s="2"/>
      <c r="G399" s="2"/>
      <c r="H399"/>
      <c r="I399" s="1"/>
    </row>
    <row r="400" spans="2:9" s="83" customFormat="1" ht="15" customHeight="1" x14ac:dyDescent="0.3">
      <c r="B400" s="2"/>
      <c r="C400" s="2"/>
      <c r="D400" s="2"/>
      <c r="E400" s="2"/>
      <c r="F400" s="2"/>
      <c r="G400" s="2"/>
      <c r="H400"/>
      <c r="I400" s="1"/>
    </row>
    <row r="401" spans="2:9" s="83" customFormat="1" ht="15" customHeight="1" x14ac:dyDescent="0.3">
      <c r="B401" s="2"/>
      <c r="C401" s="2"/>
      <c r="D401" s="2"/>
      <c r="E401" s="2"/>
      <c r="F401" s="2"/>
      <c r="G401" s="2"/>
      <c r="H401"/>
      <c r="I401" s="1"/>
    </row>
    <row r="402" spans="2:9" s="83" customFormat="1" ht="15" customHeight="1" x14ac:dyDescent="0.3">
      <c r="B402" s="2"/>
      <c r="C402" s="2"/>
      <c r="D402" s="2"/>
      <c r="E402" s="2"/>
      <c r="F402" s="2"/>
      <c r="G402" s="2"/>
      <c r="H402"/>
      <c r="I402" s="1"/>
    </row>
    <row r="403" spans="2:9" s="83" customFormat="1" ht="15" customHeight="1" x14ac:dyDescent="0.3">
      <c r="B403" s="2"/>
      <c r="C403" s="2"/>
      <c r="D403" s="2"/>
      <c r="E403" s="2"/>
      <c r="F403" s="2"/>
      <c r="G403" s="2"/>
      <c r="H403"/>
      <c r="I403" s="1"/>
    </row>
    <row r="404" spans="2:9" s="83" customFormat="1" ht="15" customHeight="1" x14ac:dyDescent="0.3">
      <c r="B404" s="2"/>
      <c r="C404" s="2"/>
      <c r="D404" s="2"/>
      <c r="E404" s="2"/>
      <c r="F404" s="2"/>
      <c r="G404" s="2"/>
      <c r="H404"/>
      <c r="I404" s="1"/>
    </row>
    <row r="405" spans="2:9" s="83" customFormat="1" ht="15" customHeight="1" x14ac:dyDescent="0.3">
      <c r="B405" s="2"/>
      <c r="C405" s="2"/>
      <c r="D405" s="2"/>
      <c r="E405" s="2"/>
      <c r="F405" s="2"/>
      <c r="G405" s="2"/>
      <c r="H405"/>
      <c r="I405" s="1"/>
    </row>
    <row r="406" spans="2:9" s="83" customFormat="1" ht="15" customHeight="1" x14ac:dyDescent="0.3">
      <c r="B406" s="2"/>
      <c r="C406" s="2"/>
      <c r="D406" s="2"/>
      <c r="E406" s="2"/>
      <c r="F406" s="2"/>
      <c r="G406" s="2"/>
      <c r="H406"/>
      <c r="I406" s="1"/>
    </row>
    <row r="407" spans="2:9" s="83" customFormat="1" ht="15" customHeight="1" x14ac:dyDescent="0.3">
      <c r="B407" s="2"/>
      <c r="C407" s="2"/>
      <c r="D407" s="2"/>
      <c r="E407" s="2"/>
      <c r="F407" s="2"/>
      <c r="G407" s="2"/>
      <c r="H407"/>
      <c r="I407" s="1"/>
    </row>
    <row r="408" spans="2:9" s="83" customFormat="1" ht="15" customHeight="1" x14ac:dyDescent="0.3">
      <c r="B408" s="2"/>
      <c r="C408" s="2"/>
      <c r="D408" s="2"/>
      <c r="E408" s="2"/>
      <c r="F408" s="2"/>
      <c r="G408" s="2"/>
      <c r="H408"/>
      <c r="I408" s="1"/>
    </row>
    <row r="409" spans="2:9" s="83" customFormat="1" ht="15" customHeight="1" x14ac:dyDescent="0.3">
      <c r="B409" s="2"/>
      <c r="C409" s="2"/>
      <c r="D409" s="2"/>
      <c r="E409" s="2"/>
      <c r="F409" s="2"/>
      <c r="G409" s="2"/>
      <c r="H409"/>
      <c r="I409" s="1"/>
    </row>
    <row r="410" spans="2:9" s="83" customFormat="1" ht="15" customHeight="1" x14ac:dyDescent="0.3">
      <c r="B410" s="2"/>
      <c r="C410" s="2"/>
      <c r="D410" s="2"/>
      <c r="E410" s="2"/>
      <c r="F410" s="2"/>
      <c r="G410" s="2"/>
      <c r="H410"/>
      <c r="I410" s="1"/>
    </row>
    <row r="411" spans="2:9" s="83" customFormat="1" ht="15" customHeight="1" x14ac:dyDescent="0.3">
      <c r="B411" s="2"/>
      <c r="C411" s="2"/>
      <c r="D411" s="2"/>
      <c r="E411" s="2"/>
      <c r="F411" s="2"/>
      <c r="G411" s="2"/>
      <c r="H411"/>
      <c r="I411" s="1"/>
    </row>
    <row r="412" spans="2:9" s="83" customFormat="1" ht="15" customHeight="1" x14ac:dyDescent="0.3">
      <c r="B412" s="2"/>
      <c r="C412" s="2"/>
      <c r="D412" s="2"/>
      <c r="E412" s="2"/>
      <c r="F412" s="2"/>
      <c r="G412" s="2"/>
      <c r="H412"/>
      <c r="I412" s="1"/>
    </row>
    <row r="413" spans="2:9" s="83" customFormat="1" ht="15" customHeight="1" x14ac:dyDescent="0.3">
      <c r="B413" s="2"/>
      <c r="C413" s="2"/>
      <c r="D413" s="2"/>
      <c r="E413" s="2"/>
      <c r="F413" s="2"/>
      <c r="G413" s="2"/>
      <c r="H413"/>
      <c r="I413" s="1"/>
    </row>
    <row r="414" spans="2:9" s="83" customFormat="1" ht="15" customHeight="1" x14ac:dyDescent="0.3">
      <c r="B414" s="2"/>
      <c r="C414" s="2"/>
      <c r="D414" s="2"/>
      <c r="E414" s="2"/>
      <c r="F414" s="2"/>
      <c r="G414" s="2"/>
      <c r="H414"/>
      <c r="I414" s="1"/>
    </row>
    <row r="415" spans="2:9" s="83" customFormat="1" ht="15" customHeight="1" x14ac:dyDescent="0.3">
      <c r="B415" s="2"/>
      <c r="C415" s="2"/>
      <c r="D415" s="2"/>
      <c r="E415" s="2"/>
      <c r="F415" s="2"/>
      <c r="G415" s="2"/>
      <c r="H415"/>
      <c r="I415" s="1"/>
    </row>
    <row r="416" spans="2:9" s="83" customFormat="1" ht="15" customHeight="1" x14ac:dyDescent="0.3">
      <c r="B416" s="2"/>
      <c r="C416" s="2"/>
      <c r="D416" s="2"/>
      <c r="E416" s="2"/>
      <c r="F416" s="2"/>
      <c r="G416" s="2"/>
      <c r="H416"/>
      <c r="I416" s="1"/>
    </row>
    <row r="417" spans="2:9" s="83" customFormat="1" ht="15" customHeight="1" x14ac:dyDescent="0.3">
      <c r="B417" s="2"/>
      <c r="C417" s="2"/>
      <c r="D417" s="2"/>
      <c r="E417" s="2"/>
      <c r="F417" s="2"/>
      <c r="G417" s="2"/>
      <c r="H417"/>
      <c r="I417" s="1"/>
    </row>
    <row r="418" spans="2:9" s="83" customFormat="1" ht="15" customHeight="1" x14ac:dyDescent="0.3">
      <c r="B418" s="2"/>
      <c r="C418" s="2"/>
      <c r="D418" s="2"/>
      <c r="E418" s="2"/>
      <c r="F418" s="2"/>
      <c r="G418" s="2"/>
      <c r="H418"/>
      <c r="I418" s="1"/>
    </row>
    <row r="419" spans="2:9" s="83" customFormat="1" ht="15" customHeight="1" x14ac:dyDescent="0.3">
      <c r="B419" s="2"/>
      <c r="C419" s="2"/>
      <c r="D419" s="2"/>
      <c r="E419" s="2"/>
      <c r="F419" s="2"/>
      <c r="G419" s="2"/>
      <c r="H419"/>
      <c r="I419" s="1"/>
    </row>
    <row r="420" spans="2:9" s="83" customFormat="1" ht="15" customHeight="1" x14ac:dyDescent="0.3">
      <c r="B420" s="2"/>
      <c r="C420" s="2"/>
      <c r="D420" s="2"/>
      <c r="E420" s="2"/>
      <c r="F420" s="2"/>
      <c r="G420" s="2"/>
      <c r="H420"/>
      <c r="I420" s="1"/>
    </row>
    <row r="421" spans="2:9" s="83" customFormat="1" ht="15" customHeight="1" x14ac:dyDescent="0.3">
      <c r="B421" s="2"/>
      <c r="C421" s="2"/>
      <c r="D421" s="2"/>
      <c r="E421" s="2"/>
      <c r="F421" s="2"/>
      <c r="G421" s="2"/>
      <c r="H421"/>
      <c r="I421" s="1"/>
    </row>
    <row r="422" spans="2:9" s="83" customFormat="1" ht="15" customHeight="1" x14ac:dyDescent="0.3">
      <c r="B422" s="2"/>
      <c r="C422" s="2"/>
      <c r="D422" s="2"/>
      <c r="E422" s="2"/>
      <c r="F422" s="2"/>
      <c r="G422" s="2"/>
      <c r="H422"/>
      <c r="I422" s="1"/>
    </row>
    <row r="423" spans="2:9" s="83" customFormat="1" ht="15" customHeight="1" x14ac:dyDescent="0.3">
      <c r="B423" s="2"/>
      <c r="C423" s="2"/>
      <c r="D423" s="2"/>
      <c r="E423" s="2"/>
      <c r="F423" s="2"/>
      <c r="G423" s="2"/>
      <c r="H423"/>
      <c r="I423" s="1"/>
    </row>
    <row r="424" spans="2:9" s="83" customFormat="1" ht="15" customHeight="1" x14ac:dyDescent="0.3">
      <c r="B424" s="2"/>
      <c r="C424" s="2"/>
      <c r="D424" s="2"/>
      <c r="E424" s="2"/>
      <c r="F424" s="2"/>
      <c r="G424" s="2"/>
      <c r="H424"/>
      <c r="I424" s="1"/>
    </row>
    <row r="425" spans="2:9" s="83" customFormat="1" ht="15" customHeight="1" x14ac:dyDescent="0.3">
      <c r="B425" s="2"/>
      <c r="C425" s="2"/>
      <c r="D425" s="2"/>
      <c r="E425" s="2"/>
      <c r="F425" s="2"/>
      <c r="G425" s="2"/>
      <c r="H425"/>
      <c r="I425" s="1"/>
    </row>
    <row r="426" spans="2:9" s="83" customFormat="1" ht="15" customHeight="1" x14ac:dyDescent="0.3">
      <c r="B426" s="2"/>
      <c r="C426" s="2"/>
      <c r="D426" s="2"/>
      <c r="E426" s="2"/>
      <c r="F426" s="2"/>
      <c r="G426" s="2"/>
      <c r="H426"/>
      <c r="I426" s="1"/>
    </row>
    <row r="427" spans="2:9" s="83" customFormat="1" ht="15" customHeight="1" x14ac:dyDescent="0.3">
      <c r="B427" s="2"/>
      <c r="C427" s="2"/>
      <c r="D427" s="2"/>
      <c r="E427" s="2"/>
      <c r="F427" s="2"/>
      <c r="G427" s="2"/>
      <c r="H427"/>
      <c r="I427" s="1"/>
    </row>
    <row r="428" spans="2:9" s="83" customFormat="1" ht="15" customHeight="1" x14ac:dyDescent="0.3">
      <c r="B428" s="2"/>
      <c r="C428" s="2"/>
      <c r="D428" s="2"/>
      <c r="E428" s="2"/>
      <c r="F428" s="2"/>
      <c r="G428" s="2"/>
      <c r="H428"/>
      <c r="I428" s="1"/>
    </row>
    <row r="429" spans="2:9" s="83" customFormat="1" ht="15" customHeight="1" x14ac:dyDescent="0.3">
      <c r="B429" s="2"/>
      <c r="C429" s="2"/>
      <c r="D429" s="2"/>
      <c r="E429" s="2"/>
      <c r="F429" s="2"/>
      <c r="G429" s="2"/>
      <c r="H429"/>
      <c r="I429" s="1"/>
    </row>
    <row r="430" spans="2:9" s="83" customFormat="1" ht="15" customHeight="1" x14ac:dyDescent="0.3">
      <c r="B430" s="2"/>
      <c r="C430" s="2"/>
      <c r="D430" s="2"/>
      <c r="E430" s="2"/>
      <c r="F430" s="2"/>
      <c r="G430" s="2"/>
      <c r="H430"/>
      <c r="I430" s="1"/>
    </row>
    <row r="431" spans="2:9" s="83" customFormat="1" ht="15" customHeight="1" x14ac:dyDescent="0.3">
      <c r="B431" s="2"/>
      <c r="C431" s="2"/>
      <c r="D431" s="2"/>
      <c r="E431" s="2"/>
      <c r="F431" s="2"/>
      <c r="G431" s="2"/>
      <c r="H431"/>
      <c r="I431" s="1"/>
    </row>
    <row r="432" spans="2:9" s="83" customFormat="1" ht="15" customHeight="1" x14ac:dyDescent="0.3">
      <c r="B432" s="2"/>
      <c r="C432" s="2"/>
      <c r="D432" s="2"/>
      <c r="E432" s="2"/>
      <c r="F432" s="2"/>
      <c r="G432" s="2"/>
      <c r="H432"/>
      <c r="I432" s="1"/>
    </row>
    <row r="433" spans="1:11" s="83" customFormat="1" ht="15" customHeight="1" x14ac:dyDescent="0.3">
      <c r="B433" s="2"/>
      <c r="C433" s="2"/>
      <c r="D433" s="2"/>
      <c r="E433" s="2"/>
      <c r="F433" s="2"/>
      <c r="G433" s="2"/>
      <c r="H433"/>
      <c r="I433" s="1"/>
    </row>
    <row r="434" spans="1:11" s="83" customFormat="1" ht="15" customHeight="1" x14ac:dyDescent="0.3">
      <c r="B434" s="2"/>
      <c r="C434" s="2"/>
      <c r="D434" s="2"/>
      <c r="E434" s="2"/>
      <c r="F434" s="2"/>
      <c r="G434" s="2"/>
      <c r="H434"/>
      <c r="I434" s="1"/>
    </row>
    <row r="435" spans="1:11" s="83" customFormat="1" ht="15" customHeight="1" x14ac:dyDescent="0.3">
      <c r="B435" s="2"/>
      <c r="C435" s="2"/>
      <c r="D435" s="2"/>
      <c r="E435" s="2"/>
      <c r="F435" s="2"/>
      <c r="G435" s="2"/>
      <c r="H435"/>
      <c r="I435" s="1"/>
    </row>
    <row r="436" spans="1:11" s="83" customFormat="1" ht="15" customHeight="1" x14ac:dyDescent="0.3">
      <c r="B436" s="2"/>
      <c r="C436" s="2"/>
      <c r="D436" s="2"/>
      <c r="E436" s="2"/>
      <c r="F436" s="2"/>
      <c r="G436" s="2"/>
      <c r="H436"/>
      <c r="I436" s="1"/>
    </row>
    <row r="437" spans="1:11" s="83" customFormat="1" ht="15" customHeight="1" x14ac:dyDescent="0.3">
      <c r="B437" s="2"/>
      <c r="C437" s="2"/>
      <c r="D437" s="2"/>
      <c r="E437" s="2"/>
      <c r="F437" s="2"/>
      <c r="G437" s="2"/>
      <c r="H437"/>
      <c r="I437" s="1"/>
    </row>
    <row r="438" spans="1:11" s="83" customFormat="1" ht="15" customHeight="1" x14ac:dyDescent="0.3">
      <c r="B438" s="2"/>
      <c r="C438" s="2"/>
      <c r="D438" s="2"/>
      <c r="E438" s="2"/>
      <c r="F438" s="2"/>
      <c r="G438" s="2"/>
      <c r="H438"/>
      <c r="I438" s="1"/>
    </row>
    <row r="439" spans="1:11" s="83" customFormat="1" ht="15" customHeight="1" x14ac:dyDescent="0.3">
      <c r="B439" s="2"/>
      <c r="C439" s="2"/>
      <c r="D439" s="2"/>
      <c r="E439" s="2"/>
      <c r="F439" s="2"/>
      <c r="G439" s="2"/>
      <c r="H439"/>
      <c r="I439" s="1"/>
    </row>
    <row r="440" spans="1:11" s="83" customFormat="1" ht="15" customHeight="1" x14ac:dyDescent="0.3">
      <c r="B440" s="2"/>
      <c r="C440" s="2"/>
      <c r="D440" s="2"/>
      <c r="E440" s="2"/>
      <c r="F440" s="2"/>
      <c r="G440" s="2"/>
      <c r="H440"/>
      <c r="I440" s="1"/>
    </row>
    <row r="441" spans="1:11" s="83" customFormat="1" ht="15" customHeight="1" x14ac:dyDescent="0.3">
      <c r="B441" s="2"/>
      <c r="C441" s="2"/>
      <c r="D441" s="2"/>
      <c r="E441" s="2"/>
      <c r="F441" s="2"/>
      <c r="G441" s="2"/>
      <c r="H441"/>
      <c r="I441" s="1"/>
    </row>
    <row r="442" spans="1:11" s="83" customFormat="1" ht="15" customHeight="1" x14ac:dyDescent="0.3">
      <c r="B442" s="2"/>
      <c r="C442" s="2"/>
      <c r="D442" s="2"/>
      <c r="E442" s="2"/>
      <c r="F442" s="2"/>
      <c r="G442" s="2"/>
      <c r="H442"/>
      <c r="I442" s="1"/>
    </row>
    <row r="443" spans="1:11" s="83" customFormat="1" ht="15" customHeight="1" x14ac:dyDescent="0.3">
      <c r="B443" s="2"/>
      <c r="C443" s="2"/>
      <c r="D443" s="2"/>
      <c r="E443" s="2"/>
      <c r="F443" s="2"/>
      <c r="G443" s="2"/>
      <c r="H443"/>
      <c r="I443" s="1"/>
    </row>
    <row r="444" spans="1:11" ht="15" customHeight="1" x14ac:dyDescent="0.3">
      <c r="J444" s="4"/>
    </row>
    <row r="445" spans="1:11" ht="15" customHeight="1" x14ac:dyDescent="0.3">
      <c r="K445" s="83"/>
    </row>
    <row r="446" spans="1:11" ht="15" customHeight="1" x14ac:dyDescent="0.3"/>
    <row r="447" spans="1:11" s="85" customFormat="1" ht="15" customHeight="1" x14ac:dyDescent="0.3">
      <c r="A447" s="83"/>
      <c r="B447" s="2"/>
      <c r="C447" s="2"/>
      <c r="D447" s="2"/>
      <c r="E447" s="2"/>
      <c r="F447" s="2"/>
      <c r="G447" s="2"/>
      <c r="H447"/>
      <c r="I447" s="1"/>
      <c r="K447" s="83"/>
    </row>
    <row r="448" spans="1:11" s="85" customFormat="1" ht="15" customHeight="1" x14ac:dyDescent="0.3">
      <c r="A448" s="83"/>
      <c r="B448" s="2"/>
      <c r="C448" s="2"/>
      <c r="D448" s="2"/>
      <c r="E448" s="2"/>
      <c r="F448" s="2"/>
      <c r="G448" s="2"/>
      <c r="H448"/>
      <c r="I448" s="1"/>
      <c r="K448" s="1"/>
    </row>
    <row r="449" spans="11:11" ht="15" customHeight="1" x14ac:dyDescent="0.3">
      <c r="K449" s="83"/>
    </row>
    <row r="450" spans="11:11" ht="15" customHeight="1" x14ac:dyDescent="0.3"/>
    <row r="451" spans="11:11" ht="15" customHeight="1" x14ac:dyDescent="0.3"/>
    <row r="452" spans="11:11" ht="15" customHeight="1" x14ac:dyDescent="0.3">
      <c r="K452" s="83"/>
    </row>
    <row r="453" spans="11:11" ht="15" customHeight="1" x14ac:dyDescent="0.3"/>
    <row r="454" spans="11:11" ht="15" customHeight="1" x14ac:dyDescent="0.3">
      <c r="K454" s="83"/>
    </row>
    <row r="455" spans="11:11" ht="15" customHeight="1" x14ac:dyDescent="0.3"/>
    <row r="456" spans="11:11" ht="15" customHeight="1" x14ac:dyDescent="0.3">
      <c r="K456" s="83"/>
    </row>
    <row r="457" spans="11:11" ht="15" customHeight="1" x14ac:dyDescent="0.3"/>
    <row r="458" spans="11:11" ht="15" customHeight="1" x14ac:dyDescent="0.3">
      <c r="K458" s="83"/>
    </row>
    <row r="459" spans="11:11" ht="15" customHeight="1" x14ac:dyDescent="0.3"/>
    <row r="460" spans="11:11" ht="15" customHeight="1" x14ac:dyDescent="0.3"/>
    <row r="461" spans="11:11" ht="15" customHeight="1" x14ac:dyDescent="0.3">
      <c r="K461" s="83"/>
    </row>
    <row r="462" spans="11:11" ht="15" customHeight="1" x14ac:dyDescent="0.3"/>
    <row r="463" spans="11:11" ht="15" customHeight="1" x14ac:dyDescent="0.3">
      <c r="K463" s="83"/>
    </row>
    <row r="464" spans="11:11" ht="15" customHeight="1" x14ac:dyDescent="0.3"/>
    <row r="465" spans="11:11" ht="15" customHeight="1" x14ac:dyDescent="0.3">
      <c r="K465" s="83"/>
    </row>
    <row r="466" spans="11:11" ht="15" customHeight="1" x14ac:dyDescent="0.3"/>
    <row r="467" spans="11:11" ht="15" customHeight="1" x14ac:dyDescent="0.3">
      <c r="K467" s="83"/>
    </row>
    <row r="468" spans="11:11" ht="15" customHeight="1" x14ac:dyDescent="0.3"/>
    <row r="469" spans="11:11" ht="15" customHeight="1" x14ac:dyDescent="0.3"/>
    <row r="470" spans="11:11" ht="15" customHeight="1" x14ac:dyDescent="0.3">
      <c r="K470" s="83"/>
    </row>
    <row r="471" spans="11:11" ht="15" customHeight="1" x14ac:dyDescent="0.3"/>
    <row r="472" spans="11:11" ht="15" customHeight="1" x14ac:dyDescent="0.3">
      <c r="K472" s="83"/>
    </row>
    <row r="473" spans="11:11" ht="15" customHeight="1" x14ac:dyDescent="0.3"/>
    <row r="474" spans="11:11" ht="15" customHeight="1" x14ac:dyDescent="0.3">
      <c r="K474" s="83"/>
    </row>
    <row r="475" spans="11:11" ht="15" customHeight="1" x14ac:dyDescent="0.3"/>
    <row r="476" spans="11:11" ht="15" customHeight="1" x14ac:dyDescent="0.3">
      <c r="K476" s="83"/>
    </row>
    <row r="477" spans="11:11" ht="15" customHeight="1" x14ac:dyDescent="0.3"/>
    <row r="478" spans="11:11" ht="15" customHeight="1" x14ac:dyDescent="0.3"/>
    <row r="479" spans="11:11" ht="15" customHeight="1" x14ac:dyDescent="0.3">
      <c r="K479" s="83"/>
    </row>
    <row r="480" spans="11:11" ht="15" customHeight="1" x14ac:dyDescent="0.3"/>
    <row r="481" spans="11:11" ht="15" customHeight="1" x14ac:dyDescent="0.3">
      <c r="K481" s="83"/>
    </row>
    <row r="482" spans="11:11" ht="15" customHeight="1" x14ac:dyDescent="0.3"/>
    <row r="483" spans="11:11" ht="15" customHeight="1" x14ac:dyDescent="0.3">
      <c r="K483" s="83"/>
    </row>
    <row r="484" spans="11:11" ht="15" customHeight="1" x14ac:dyDescent="0.3"/>
    <row r="485" spans="11:11" ht="15" customHeight="1" x14ac:dyDescent="0.3">
      <c r="K485" s="83"/>
    </row>
    <row r="486" spans="11:11" ht="15" customHeight="1" x14ac:dyDescent="0.3"/>
    <row r="487" spans="11:11" ht="15" customHeight="1" x14ac:dyDescent="0.3"/>
    <row r="488" spans="11:11" ht="15" customHeight="1" x14ac:dyDescent="0.3">
      <c r="K488" s="83"/>
    </row>
    <row r="489" spans="11:11" ht="15" customHeight="1" x14ac:dyDescent="0.3"/>
    <row r="490" spans="11:11" ht="15" customHeight="1" x14ac:dyDescent="0.3">
      <c r="K490" s="83"/>
    </row>
    <row r="491" spans="11:11" ht="15" customHeight="1" x14ac:dyDescent="0.3"/>
    <row r="492" spans="11:11" ht="15" customHeight="1" x14ac:dyDescent="0.3">
      <c r="K492" s="83"/>
    </row>
    <row r="493" spans="11:11" ht="15" customHeight="1" x14ac:dyDescent="0.3"/>
    <row r="494" spans="11:11" ht="15" customHeight="1" x14ac:dyDescent="0.3">
      <c r="K494" s="83"/>
    </row>
    <row r="495" spans="11:11" ht="15" customHeight="1" x14ac:dyDescent="0.3"/>
    <row r="496" spans="11:11" ht="15" customHeight="1" x14ac:dyDescent="0.3"/>
    <row r="497" spans="11:11" ht="15" customHeight="1" x14ac:dyDescent="0.3">
      <c r="K497" s="83"/>
    </row>
    <row r="498" spans="11:11" ht="15" customHeight="1" x14ac:dyDescent="0.3"/>
    <row r="499" spans="11:11" ht="15" customHeight="1" x14ac:dyDescent="0.3">
      <c r="K499" s="83"/>
    </row>
    <row r="500" spans="11:11" ht="15" customHeight="1" x14ac:dyDescent="0.3"/>
    <row r="501" spans="11:11" ht="15" customHeight="1" x14ac:dyDescent="0.3">
      <c r="K501" s="83"/>
    </row>
    <row r="502" spans="11:11" ht="15" customHeight="1" x14ac:dyDescent="0.3"/>
    <row r="503" spans="11:11" ht="15" customHeight="1" x14ac:dyDescent="0.3">
      <c r="K503" s="83"/>
    </row>
    <row r="504" spans="11:11" ht="15" customHeight="1" x14ac:dyDescent="0.3"/>
    <row r="505" spans="11:11" ht="15" customHeight="1" x14ac:dyDescent="0.3"/>
    <row r="506" spans="11:11" ht="15" customHeight="1" x14ac:dyDescent="0.3">
      <c r="K506" s="83"/>
    </row>
    <row r="507" spans="11:11" ht="15" customHeight="1" x14ac:dyDescent="0.3"/>
    <row r="508" spans="11:11" ht="15" customHeight="1" x14ac:dyDescent="0.3">
      <c r="K508" s="83"/>
    </row>
    <row r="509" spans="11:11" ht="15" customHeight="1" x14ac:dyDescent="0.3"/>
    <row r="510" spans="11:11" ht="15" customHeight="1" x14ac:dyDescent="0.3">
      <c r="K510" s="83"/>
    </row>
    <row r="511" spans="11:11" ht="15" customHeight="1" x14ac:dyDescent="0.3"/>
    <row r="512" spans="11:11" ht="15" customHeight="1" x14ac:dyDescent="0.3">
      <c r="K512" s="83"/>
    </row>
    <row r="513" spans="11:11" ht="15" customHeight="1" x14ac:dyDescent="0.3"/>
    <row r="514" spans="11:11" ht="15" customHeight="1" x14ac:dyDescent="0.3"/>
    <row r="515" spans="11:11" ht="15" customHeight="1" x14ac:dyDescent="0.3">
      <c r="K515" s="83"/>
    </row>
    <row r="516" spans="11:11" ht="15" customHeight="1" x14ac:dyDescent="0.3"/>
    <row r="517" spans="11:11" ht="15" customHeight="1" x14ac:dyDescent="0.3">
      <c r="K517" s="83"/>
    </row>
    <row r="518" spans="11:11" ht="15" customHeight="1" x14ac:dyDescent="0.3"/>
    <row r="519" spans="11:11" ht="15" customHeight="1" x14ac:dyDescent="0.3">
      <c r="K519" s="83"/>
    </row>
    <row r="520" spans="11:11" ht="15" customHeight="1" x14ac:dyDescent="0.3"/>
    <row r="521" spans="11:11" ht="15" customHeight="1" x14ac:dyDescent="0.3">
      <c r="K521" s="83"/>
    </row>
    <row r="522" spans="11:11" ht="15" customHeight="1" x14ac:dyDescent="0.3"/>
    <row r="523" spans="11:11" ht="15" customHeight="1" x14ac:dyDescent="0.3"/>
    <row r="524" spans="11:11" ht="15" customHeight="1" x14ac:dyDescent="0.3">
      <c r="K524" s="83"/>
    </row>
    <row r="525" spans="11:11" ht="15" customHeight="1" x14ac:dyDescent="0.3"/>
    <row r="526" spans="11:11" ht="15" customHeight="1" x14ac:dyDescent="0.3"/>
    <row r="527" spans="11:11" ht="15" customHeight="1" x14ac:dyDescent="0.3"/>
    <row r="528" spans="11:11"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sheetData>
  <protectedRanges>
    <protectedRange sqref="A448" name="Range1"/>
    <protectedRange sqref="A47" name="Range1_1"/>
  </protectedRanges>
  <mergeCells count="4">
    <mergeCell ref="B2:D2"/>
    <mergeCell ref="E2:G2"/>
    <mergeCell ref="A5:I5"/>
    <mergeCell ref="A46:I46"/>
  </mergeCells>
  <pageMargins left="0.25" right="0.25" top="0.75" bottom="0.75" header="0.3" footer="0.3"/>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0" r:id="rId4" name="Button 10">
              <controlPr defaultSize="0" print="0" autoFill="0" autoPict="0" macro="[0]!Button70_Click" altText="summary_x000a_">
                <anchor moveWithCells="1" sizeWithCells="1">
                  <from>
                    <xdr:col>0</xdr:col>
                    <xdr:colOff>0</xdr:colOff>
                    <xdr:row>0</xdr:row>
                    <xdr:rowOff>289560</xdr:rowOff>
                  </from>
                  <to>
                    <xdr:col>0</xdr:col>
                    <xdr:colOff>1303020</xdr:colOff>
                    <xdr:row>1</xdr:row>
                    <xdr:rowOff>182880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E870D-D177-45A3-9599-7EA65D096258}">
  <dimension ref="B2:E15"/>
  <sheetViews>
    <sheetView showGridLines="0" workbookViewId="0">
      <selection activeCell="C3" sqref="C3"/>
    </sheetView>
  </sheetViews>
  <sheetFormatPr defaultRowHeight="14.4" x14ac:dyDescent="0.3"/>
  <cols>
    <col min="2" max="2" width="51" bestFit="1" customWidth="1"/>
    <col min="3" max="3" width="25.109375" customWidth="1"/>
    <col min="4" max="4" width="11.77734375" bestFit="1" customWidth="1"/>
  </cols>
  <sheetData>
    <row r="2" spans="2:5" x14ac:dyDescent="0.3">
      <c r="C2" s="186">
        <v>2023</v>
      </c>
    </row>
    <row r="3" spans="2:5" x14ac:dyDescent="0.3">
      <c r="B3" s="1" t="s">
        <v>98</v>
      </c>
      <c r="C3" s="195"/>
    </row>
    <row r="4" spans="2:5" x14ac:dyDescent="0.3">
      <c r="B4" s="1" t="s">
        <v>108</v>
      </c>
      <c r="C4" s="195"/>
    </row>
    <row r="5" spans="2:5" x14ac:dyDescent="0.3">
      <c r="B5" s="1" t="s">
        <v>134</v>
      </c>
      <c r="C5" s="195"/>
    </row>
    <row r="6" spans="2:5" x14ac:dyDescent="0.3">
      <c r="B6" s="1" t="s">
        <v>135</v>
      </c>
      <c r="C6" s="195"/>
    </row>
    <row r="7" spans="2:5" x14ac:dyDescent="0.3">
      <c r="B7" s="1" t="s">
        <v>136</v>
      </c>
      <c r="C7" s="195"/>
    </row>
    <row r="8" spans="2:5" x14ac:dyDescent="0.3">
      <c r="B8" s="182" t="s">
        <v>137</v>
      </c>
      <c r="C8" s="183">
        <f>SUM(C3:C7)</f>
        <v>0</v>
      </c>
    </row>
    <row r="9" spans="2:5" x14ac:dyDescent="0.3">
      <c r="B9" s="182" t="s">
        <v>138</v>
      </c>
      <c r="C9" s="183">
        <f>(C3+C5+C6+C7)*25%</f>
        <v>0</v>
      </c>
    </row>
    <row r="10" spans="2:5" x14ac:dyDescent="0.3">
      <c r="B10" s="174" t="s">
        <v>139</v>
      </c>
      <c r="C10" s="181">
        <f>C8+C9</f>
        <v>0</v>
      </c>
    </row>
    <row r="11" spans="2:5" x14ac:dyDescent="0.3">
      <c r="C11" s="178"/>
    </row>
    <row r="12" spans="2:5" x14ac:dyDescent="0.3">
      <c r="B12" t="s">
        <v>140</v>
      </c>
      <c r="C12" s="179">
        <f>'DELs value'!K8</f>
        <v>0</v>
      </c>
    </row>
    <row r="13" spans="2:5" x14ac:dyDescent="0.3">
      <c r="B13" t="s">
        <v>141</v>
      </c>
      <c r="C13" s="179">
        <f>C10</f>
        <v>0</v>
      </c>
      <c r="D13" s="202"/>
      <c r="E13" s="203"/>
    </row>
    <row r="14" spans="2:5" x14ac:dyDescent="0.3">
      <c r="B14" t="s">
        <v>142</v>
      </c>
      <c r="C14" s="194" t="e">
        <f>(C13-C12)/C13</f>
        <v>#DIV/0!</v>
      </c>
    </row>
    <row r="15" spans="2:5" x14ac:dyDescent="0.3">
      <c r="B15" t="s">
        <v>143</v>
      </c>
      <c r="C15" s="196"/>
    </row>
  </sheetData>
  <sheetProtection algorithmName="SHA-512" hashValue="v8s0VlWRHUiaCD1i4Zl/VlcThL7o1If3NcFs/HrxQhxDa0qMVL2tPPRjDLiNU4Jt+zY/8ysPgSJgOPxHzKUrbA==" saltValue="SI4UZ76D8Iex18USaKebkQ=="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6404-675B-4C10-A82C-DA7253CBEEF8}">
  <dimension ref="B2:H22"/>
  <sheetViews>
    <sheetView showGridLines="0" zoomScale="90" zoomScaleNormal="90" workbookViewId="0">
      <selection activeCell="F10" sqref="F10"/>
    </sheetView>
  </sheetViews>
  <sheetFormatPr defaultRowHeight="14.4" x14ac:dyDescent="0.3"/>
  <cols>
    <col min="2" max="2" width="51" bestFit="1" customWidth="1"/>
    <col min="3" max="3" width="25.44140625" customWidth="1"/>
    <col min="4" max="5" width="12.33203125" bestFit="1" customWidth="1"/>
  </cols>
  <sheetData>
    <row r="2" spans="2:5" x14ac:dyDescent="0.3">
      <c r="C2" s="186">
        <v>2023</v>
      </c>
    </row>
    <row r="3" spans="2:5" x14ac:dyDescent="0.3">
      <c r="B3" s="1" t="s">
        <v>98</v>
      </c>
      <c r="C3" s="198">
        <f>'Project Leader_'!C3+Partner2!C3+Partner3!C3+Partner4!C3+Partner5!C3</f>
        <v>0</v>
      </c>
    </row>
    <row r="4" spans="2:5" x14ac:dyDescent="0.3">
      <c r="B4" s="1" t="s">
        <v>108</v>
      </c>
      <c r="C4" s="198">
        <f>'Project Leader_'!C4+Partner2!C4+Partner3!C4+Partner4!C4+Partner5!C4</f>
        <v>0</v>
      </c>
    </row>
    <row r="5" spans="2:5" x14ac:dyDescent="0.3">
      <c r="B5" s="1" t="s">
        <v>134</v>
      </c>
      <c r="C5" s="198">
        <f>'Project Leader_'!C5+Partner2!C5+Partner3!C5+Partner4!C5+Partner5!C5</f>
        <v>0</v>
      </c>
    </row>
    <row r="6" spans="2:5" x14ac:dyDescent="0.3">
      <c r="B6" s="1" t="s">
        <v>135</v>
      </c>
      <c r="C6" s="198">
        <f>'Project Leader_'!C6+Partner2!C6+Partner3!C6+Partner4!C6+Partner5!C6</f>
        <v>0</v>
      </c>
    </row>
    <row r="7" spans="2:5" x14ac:dyDescent="0.3">
      <c r="B7" s="1" t="s">
        <v>136</v>
      </c>
      <c r="C7" s="198">
        <f>'Project Leader_'!C7+Partner2!C7+Partner3!C7+Partner4!C7+Partner5!C7</f>
        <v>0</v>
      </c>
    </row>
    <row r="8" spans="2:5" x14ac:dyDescent="0.3">
      <c r="B8" s="182" t="s">
        <v>137</v>
      </c>
      <c r="C8" s="198">
        <f>'Project Leader_'!C8+Partner2!C8+Partner3!C8+Partner4!C8+Partner5!C8</f>
        <v>0</v>
      </c>
    </row>
    <row r="9" spans="2:5" x14ac:dyDescent="0.3">
      <c r="B9" s="182" t="s">
        <v>138</v>
      </c>
      <c r="C9" s="198">
        <f>'Project Leader_'!C9+Partner2!C9+Partner3!C9+Partner4!C9+Partner5!C9</f>
        <v>0</v>
      </c>
      <c r="D9" s="202"/>
      <c r="E9" s="202"/>
    </row>
    <row r="10" spans="2:5" x14ac:dyDescent="0.3">
      <c r="B10" s="174" t="s">
        <v>139</v>
      </c>
      <c r="C10" s="199">
        <f>'Project Leader_'!C10+Partner2!C10+Partner3!C10+Partner4!C10+Partner5!C10</f>
        <v>0</v>
      </c>
    </row>
    <row r="11" spans="2:5" x14ac:dyDescent="0.3">
      <c r="C11" s="189"/>
    </row>
    <row r="12" spans="2:5" x14ac:dyDescent="0.3">
      <c r="B12" t="s">
        <v>140</v>
      </c>
      <c r="C12" s="200">
        <f>'Project Leader_'!C12+Partner2!C12+Partner3!C12+Partner4!C12+Partner5!C12</f>
        <v>0</v>
      </c>
    </row>
    <row r="13" spans="2:5" x14ac:dyDescent="0.3">
      <c r="B13" t="s">
        <v>141</v>
      </c>
      <c r="C13" s="198">
        <f>'Project Leader_'!C13+Partner2!C13+Partner3!C13+Partner4!C13+Partner5!C13</f>
        <v>0</v>
      </c>
    </row>
    <row r="14" spans="2:5" x14ac:dyDescent="0.3">
      <c r="B14" t="s">
        <v>142</v>
      </c>
      <c r="C14" s="194" t="e">
        <f>(C13-C12)/C13</f>
        <v>#DIV/0!</v>
      </c>
    </row>
    <row r="15" spans="2:5" x14ac:dyDescent="0.3">
      <c r="B15" t="s">
        <v>143</v>
      </c>
      <c r="C15" s="201">
        <f>'Project Leader_'!C15+Partner2!C15+Partner3!C15+Partner4!C15+Partner5!C15</f>
        <v>0</v>
      </c>
    </row>
    <row r="17" spans="4:8" x14ac:dyDescent="0.3">
      <c r="D17" s="184"/>
    </row>
    <row r="19" spans="4:8" x14ac:dyDescent="0.3">
      <c r="E19" s="184"/>
      <c r="F19" s="184"/>
      <c r="G19" s="184"/>
      <c r="H19" s="184"/>
    </row>
    <row r="20" spans="4:8" x14ac:dyDescent="0.3">
      <c r="E20" s="184"/>
      <c r="F20" s="184"/>
      <c r="G20" s="184"/>
      <c r="H20" s="184"/>
    </row>
    <row r="21" spans="4:8" x14ac:dyDescent="0.3">
      <c r="E21" s="185"/>
      <c r="F21" s="185"/>
      <c r="H21" s="185"/>
    </row>
    <row r="22" spans="4:8" x14ac:dyDescent="0.3">
      <c r="E22" s="185"/>
      <c r="F22" s="185"/>
      <c r="H22" s="185"/>
    </row>
  </sheetData>
  <sheetProtection algorithmName="SHA-512" hashValue="R8H+EYdD9c1LiQ5bS/gCjDYxfeP4D1DGM6V8FFQH7Ok9vbsSgj9h1szySHumYRu30Ugm5xSYA+moIylgP2SSZA==" saltValue="t6Wo8Sy96JN8mecycNbuww==" spinCount="100000" sheet="1" objects="1" scenarios="1" selectLockedCells="1" selectUnlockedCells="1"/>
  <conditionalFormatting sqref="C14">
    <cfRule type="cellIs" dxfId="1" priority="1" operator="lessThan">
      <formula>0.15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8482-76C1-4B5E-B679-8B2B2C40C479}">
  <dimension ref="B2:F15"/>
  <sheetViews>
    <sheetView showGridLines="0" workbookViewId="0">
      <selection activeCell="C24" sqref="C24"/>
    </sheetView>
  </sheetViews>
  <sheetFormatPr defaultRowHeight="14.4" x14ac:dyDescent="0.3"/>
  <cols>
    <col min="2" max="2" width="51" bestFit="1" customWidth="1"/>
    <col min="3" max="3" width="25.109375" customWidth="1"/>
    <col min="4" max="4" width="26.109375" customWidth="1"/>
    <col min="5" max="5" width="27.44140625" customWidth="1"/>
    <col min="6" max="6" width="23.33203125" customWidth="1"/>
  </cols>
  <sheetData>
    <row r="2" spans="2:6" x14ac:dyDescent="0.3">
      <c r="C2" s="186">
        <v>2023</v>
      </c>
      <c r="D2" s="186">
        <v>2024</v>
      </c>
      <c r="E2" s="186">
        <v>2025</v>
      </c>
      <c r="F2" s="186" t="s">
        <v>154</v>
      </c>
    </row>
    <row r="3" spans="2:6" x14ac:dyDescent="0.3">
      <c r="B3" s="1" t="s">
        <v>98</v>
      </c>
      <c r="C3" s="179"/>
      <c r="D3" s="179"/>
      <c r="E3" s="179"/>
      <c r="F3" s="3">
        <f>C3+D3+E3</f>
        <v>0</v>
      </c>
    </row>
    <row r="4" spans="2:6" x14ac:dyDescent="0.3">
      <c r="B4" s="1" t="s">
        <v>108</v>
      </c>
      <c r="C4" s="179"/>
      <c r="D4" s="179"/>
      <c r="E4" s="179"/>
      <c r="F4" s="3">
        <f t="shared" ref="F4:F9" si="0">C4+D4+E4</f>
        <v>0</v>
      </c>
    </row>
    <row r="5" spans="2:6" x14ac:dyDescent="0.3">
      <c r="B5" s="1" t="s">
        <v>109</v>
      </c>
      <c r="C5" s="179"/>
      <c r="D5" s="179"/>
      <c r="E5" s="179"/>
      <c r="F5" s="3">
        <f t="shared" si="0"/>
        <v>0</v>
      </c>
    </row>
    <row r="6" spans="2:6" x14ac:dyDescent="0.3">
      <c r="B6" s="1" t="s">
        <v>121</v>
      </c>
      <c r="C6" s="179"/>
      <c r="D6" s="179"/>
      <c r="E6" s="179"/>
      <c r="F6" s="3">
        <f t="shared" si="0"/>
        <v>0</v>
      </c>
    </row>
    <row r="7" spans="2:6" x14ac:dyDescent="0.3">
      <c r="B7" s="182" t="s">
        <v>128</v>
      </c>
      <c r="C7" s="183">
        <f>SUM(C3:C6)</f>
        <v>0</v>
      </c>
      <c r="D7" s="183">
        <f t="shared" ref="D7:E7" si="1">SUM(D3:D6)</f>
        <v>0</v>
      </c>
      <c r="E7" s="183">
        <f t="shared" si="1"/>
        <v>0</v>
      </c>
      <c r="F7" s="187">
        <f t="shared" si="0"/>
        <v>0</v>
      </c>
    </row>
    <row r="8" spans="2:6" x14ac:dyDescent="0.3">
      <c r="B8" s="182" t="s">
        <v>129</v>
      </c>
      <c r="C8" s="183">
        <f>(C3+C5+C6)*25%</f>
        <v>0</v>
      </c>
      <c r="D8" s="183">
        <f t="shared" ref="D8:E8" si="2">(D3+D5+D6)*25%</f>
        <v>0</v>
      </c>
      <c r="E8" s="183">
        <f t="shared" si="2"/>
        <v>0</v>
      </c>
      <c r="F8" s="187">
        <f t="shared" si="0"/>
        <v>0</v>
      </c>
    </row>
    <row r="9" spans="2:6" x14ac:dyDescent="0.3">
      <c r="B9" s="174" t="s">
        <v>130</v>
      </c>
      <c r="C9" s="181">
        <f>C7+C8</f>
        <v>0</v>
      </c>
      <c r="D9" s="181">
        <f t="shared" ref="D9:E9" si="3">D7+D8</f>
        <v>0</v>
      </c>
      <c r="E9" s="181">
        <f t="shared" si="3"/>
        <v>0</v>
      </c>
      <c r="F9" s="176">
        <f t="shared" si="0"/>
        <v>0</v>
      </c>
    </row>
    <row r="10" spans="2:6" x14ac:dyDescent="0.3">
      <c r="C10" s="178"/>
      <c r="D10" s="178"/>
      <c r="E10" s="178"/>
    </row>
    <row r="11" spans="2:6" x14ac:dyDescent="0.3">
      <c r="B11" t="s">
        <v>140</v>
      </c>
      <c r="C11" s="179">
        <v>0</v>
      </c>
      <c r="D11" s="179">
        <f>'DELs value'!L4</f>
        <v>0</v>
      </c>
      <c r="E11" s="179">
        <f>'DELs value'!M4</f>
        <v>0</v>
      </c>
      <c r="F11" s="176">
        <f>SUM(C11:E11)</f>
        <v>0</v>
      </c>
    </row>
    <row r="12" spans="2:6" x14ac:dyDescent="0.3">
      <c r="B12" t="s">
        <v>141</v>
      </c>
      <c r="C12" s="179">
        <f>C9</f>
        <v>0</v>
      </c>
      <c r="D12" s="179">
        <f t="shared" ref="D12:E12" si="4">D9</f>
        <v>0</v>
      </c>
      <c r="E12" s="179">
        <f t="shared" si="4"/>
        <v>0</v>
      </c>
      <c r="F12" s="3">
        <f>F9</f>
        <v>0</v>
      </c>
    </row>
    <row r="13" spans="2:6" x14ac:dyDescent="0.3">
      <c r="B13" t="s">
        <v>155</v>
      </c>
      <c r="C13" s="179">
        <v>0</v>
      </c>
      <c r="D13" s="179">
        <v>0</v>
      </c>
      <c r="E13" s="179">
        <v>0</v>
      </c>
      <c r="F13" s="179">
        <v>0</v>
      </c>
    </row>
    <row r="14" spans="2:6" x14ac:dyDescent="0.3">
      <c r="B14" t="s">
        <v>142</v>
      </c>
      <c r="C14" s="171" t="e">
        <f>C12/C11</f>
        <v>#DIV/0!</v>
      </c>
      <c r="D14" s="171" t="e">
        <f t="shared" ref="D14:F14" si="5">D12/D11</f>
        <v>#DIV/0!</v>
      </c>
      <c r="E14" s="171" t="e">
        <f t="shared" si="5"/>
        <v>#DIV/0!</v>
      </c>
      <c r="F14" s="171" t="e">
        <f t="shared" si="5"/>
        <v>#DIV/0!</v>
      </c>
    </row>
    <row r="15" spans="2:6" x14ac:dyDescent="0.3">
      <c r="B15" t="s">
        <v>143</v>
      </c>
      <c r="C15" s="188"/>
      <c r="D15" s="188"/>
      <c r="E15" s="188"/>
      <c r="F15" s="188"/>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greaterThan" id="{F8E17AB6-0EE3-40CA-8394-828EB04E75F3}">
            <xm:f>'DELs value'!$K$4</xm:f>
            <x14:dxf>
              <font>
                <color rgb="FF9C0006"/>
              </font>
              <fill>
                <patternFill>
                  <bgColor rgb="FFFFC7CE"/>
                </patternFill>
              </fill>
            </x14:dxf>
          </x14:cfRule>
          <xm:sqref>F11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D9"/>
  <sheetViews>
    <sheetView workbookViewId="0">
      <selection activeCell="C8" sqref="C8"/>
    </sheetView>
  </sheetViews>
  <sheetFormatPr defaultColWidth="9.109375" defaultRowHeight="14.4" x14ac:dyDescent="0.3"/>
  <cols>
    <col min="1" max="1" width="74.6640625" style="65" customWidth="1"/>
    <col min="2" max="2" width="30.6640625" style="65" customWidth="1"/>
    <col min="3" max="3" width="8.44140625" style="65" customWidth="1"/>
    <col min="4" max="4" width="8.88671875" style="65" customWidth="1"/>
    <col min="5" max="16384" width="9.109375" style="65"/>
  </cols>
  <sheetData>
    <row r="1" spans="1:4" ht="23.4" customHeight="1" thickBot="1" x14ac:dyDescent="0.45">
      <c r="A1" s="233" t="s">
        <v>156</v>
      </c>
      <c r="B1" s="234"/>
      <c r="C1" s="234"/>
      <c r="D1" s="234"/>
    </row>
    <row r="2" spans="1:4" ht="58.95" customHeight="1" x14ac:dyDescent="0.3">
      <c r="A2" s="66" t="s">
        <v>157</v>
      </c>
      <c r="B2" s="67" t="s">
        <v>17</v>
      </c>
      <c r="C2" s="68" t="s">
        <v>154</v>
      </c>
      <c r="D2" s="68" t="s">
        <v>158</v>
      </c>
    </row>
    <row r="3" spans="1:4" x14ac:dyDescent="0.3">
      <c r="A3" s="69" t="s">
        <v>159</v>
      </c>
      <c r="B3" s="70"/>
      <c r="C3" s="71">
        <f>SUM(B3:B3)</f>
        <v>0</v>
      </c>
      <c r="D3" s="72" t="str">
        <f>IF(C$8&gt;0,C3/C$8," ")</f>
        <v xml:space="preserve"> </v>
      </c>
    </row>
    <row r="4" spans="1:4" ht="15" customHeight="1" x14ac:dyDescent="0.3">
      <c r="A4" s="69" t="s">
        <v>160</v>
      </c>
      <c r="B4" s="70"/>
      <c r="C4" s="71"/>
      <c r="D4" s="72"/>
    </row>
    <row r="5" spans="1:4" ht="15" customHeight="1" x14ac:dyDescent="0.3">
      <c r="A5" s="69" t="s">
        <v>161</v>
      </c>
      <c r="B5" s="70"/>
      <c r="C5" s="71"/>
      <c r="D5" s="72"/>
    </row>
    <row r="6" spans="1:4" ht="15" customHeight="1" x14ac:dyDescent="0.3">
      <c r="A6" s="69" t="s">
        <v>162</v>
      </c>
      <c r="B6" s="70"/>
      <c r="C6" s="71"/>
      <c r="D6" s="72"/>
    </row>
    <row r="7" spans="1:4" ht="15" customHeight="1" x14ac:dyDescent="0.3">
      <c r="A7" s="69" t="s">
        <v>163</v>
      </c>
      <c r="B7" s="70"/>
      <c r="C7" s="71"/>
      <c r="D7" s="72"/>
    </row>
    <row r="8" spans="1:4" x14ac:dyDescent="0.3">
      <c r="A8" s="69" t="s">
        <v>154</v>
      </c>
      <c r="B8" s="73"/>
      <c r="C8" s="74">
        <f>SUM(C3:C3)</f>
        <v>0</v>
      </c>
      <c r="D8" s="72" t="str">
        <f>IF(C$8&gt;0,C8/C$8," ")</f>
        <v xml:space="preserve"> </v>
      </c>
    </row>
    <row r="9" spans="1:4" x14ac:dyDescent="0.3">
      <c r="A9" s="75" t="s">
        <v>158</v>
      </c>
      <c r="B9" s="76" t="str">
        <f>IF($C8&gt;0,B8/$C8," ")</f>
        <v xml:space="preserve"> </v>
      </c>
      <c r="C9" s="76" t="str">
        <f>IF($C8&gt;0,C8/$C8," ")</f>
        <v xml:space="preserve"> </v>
      </c>
      <c r="D9" s="77"/>
    </row>
  </sheetData>
  <mergeCells count="1">
    <mergeCell ref="A1:D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B164"/>
  <sheetViews>
    <sheetView workbookViewId="0"/>
  </sheetViews>
  <sheetFormatPr defaultRowHeight="14.4" x14ac:dyDescent="0.3"/>
  <sheetData>
    <row r="1" spans="1:2" x14ac:dyDescent="0.3">
      <c r="A1" t="s">
        <v>26</v>
      </c>
      <c r="B1" t="s">
        <v>164</v>
      </c>
    </row>
    <row r="2" spans="1:2" x14ac:dyDescent="0.3">
      <c r="A2" t="s">
        <v>165</v>
      </c>
      <c r="B2">
        <v>0.94</v>
      </c>
    </row>
    <row r="3" spans="1:2" x14ac:dyDescent="0.3">
      <c r="A3" t="s">
        <v>166</v>
      </c>
      <c r="B3">
        <v>0.59</v>
      </c>
    </row>
    <row r="4" spans="1:2" x14ac:dyDescent="0.3">
      <c r="A4" t="s">
        <v>167</v>
      </c>
      <c r="B4">
        <v>0.77700000000000002</v>
      </c>
    </row>
    <row r="5" spans="1:2" x14ac:dyDescent="0.3">
      <c r="A5" t="s">
        <v>168</v>
      </c>
      <c r="B5">
        <v>1.3</v>
      </c>
    </row>
    <row r="6" spans="1:2" x14ac:dyDescent="0.3">
      <c r="A6" t="s">
        <v>169</v>
      </c>
      <c r="B6">
        <v>0.625</v>
      </c>
    </row>
    <row r="7" spans="1:2" x14ac:dyDescent="0.3">
      <c r="A7" t="s">
        <v>170</v>
      </c>
      <c r="B7">
        <v>1.0629999999999999</v>
      </c>
    </row>
    <row r="8" spans="1:2" x14ac:dyDescent="0.3">
      <c r="A8" t="s">
        <v>171</v>
      </c>
      <c r="B8">
        <v>1.0089999999999999</v>
      </c>
    </row>
    <row r="9" spans="1:2" x14ac:dyDescent="0.3">
      <c r="A9" t="s">
        <v>172</v>
      </c>
      <c r="B9">
        <v>0.82099999999999995</v>
      </c>
    </row>
    <row r="10" spans="1:2" x14ac:dyDescent="0.3">
      <c r="A10" t="s">
        <v>173</v>
      </c>
      <c r="B10">
        <v>0.63900000000000001</v>
      </c>
    </row>
    <row r="11" spans="1:2" x14ac:dyDescent="0.3">
      <c r="A11" t="s">
        <v>174</v>
      </c>
      <c r="B11">
        <v>1.1279999999999999</v>
      </c>
    </row>
    <row r="12" spans="1:2" x14ac:dyDescent="0.3">
      <c r="A12" t="s">
        <v>175</v>
      </c>
      <c r="B12">
        <v>0.81200000000000006</v>
      </c>
    </row>
    <row r="13" spans="1:2" x14ac:dyDescent="0.3">
      <c r="A13" t="s">
        <v>30</v>
      </c>
      <c r="B13">
        <v>1</v>
      </c>
    </row>
    <row r="14" spans="1:2" x14ac:dyDescent="0.3">
      <c r="A14" t="s">
        <v>176</v>
      </c>
      <c r="B14">
        <v>0.95</v>
      </c>
    </row>
    <row r="15" spans="1:2" x14ac:dyDescent="0.3">
      <c r="A15" t="s">
        <v>177</v>
      </c>
      <c r="B15">
        <v>0.54800000000000004</v>
      </c>
    </row>
    <row r="16" spans="1:2" x14ac:dyDescent="0.3">
      <c r="A16" t="s">
        <v>178</v>
      </c>
      <c r="B16">
        <v>0.81299999999999994</v>
      </c>
    </row>
    <row r="17" spans="1:2" x14ac:dyDescent="0.3">
      <c r="A17" t="s">
        <v>179</v>
      </c>
      <c r="B17">
        <v>0.91900000000000004</v>
      </c>
    </row>
    <row r="18" spans="1:2" x14ac:dyDescent="0.3">
      <c r="A18" t="s">
        <v>180</v>
      </c>
      <c r="B18">
        <v>0.83899999999999997</v>
      </c>
    </row>
    <row r="19" spans="1:2" x14ac:dyDescent="0.3">
      <c r="A19" t="s">
        <v>181</v>
      </c>
      <c r="B19">
        <v>0.84699999999999998</v>
      </c>
    </row>
    <row r="20" spans="1:2" x14ac:dyDescent="0.3">
      <c r="A20" t="s">
        <v>182</v>
      </c>
      <c r="B20">
        <v>0.629</v>
      </c>
    </row>
    <row r="21" spans="1:2" x14ac:dyDescent="0.3">
      <c r="A21" t="s">
        <v>183</v>
      </c>
      <c r="B21">
        <v>0.66800000000000004</v>
      </c>
    </row>
    <row r="22" spans="1:2" x14ac:dyDescent="0.3">
      <c r="A22" t="s">
        <v>184</v>
      </c>
      <c r="B22">
        <v>0.79900000000000004</v>
      </c>
    </row>
    <row r="23" spans="1:2" x14ac:dyDescent="0.3">
      <c r="A23" t="s">
        <v>185</v>
      </c>
      <c r="B23">
        <v>0.95199999999999996</v>
      </c>
    </row>
    <row r="24" spans="1:2" x14ac:dyDescent="0.3">
      <c r="A24" t="s">
        <v>186</v>
      </c>
      <c r="B24">
        <v>1.5189999999999999</v>
      </c>
    </row>
    <row r="25" spans="1:2" x14ac:dyDescent="0.3">
      <c r="A25" t="s">
        <v>187</v>
      </c>
      <c r="B25">
        <v>1.093</v>
      </c>
    </row>
    <row r="26" spans="1:2" x14ac:dyDescent="0.3">
      <c r="A26" t="s">
        <v>188</v>
      </c>
      <c r="B26">
        <v>1.173</v>
      </c>
    </row>
    <row r="27" spans="1:2" x14ac:dyDescent="0.3">
      <c r="A27" t="s">
        <v>189</v>
      </c>
      <c r="B27">
        <v>1.286</v>
      </c>
    </row>
    <row r="28" spans="1:2" x14ac:dyDescent="0.3">
      <c r="A28" t="s">
        <v>190</v>
      </c>
      <c r="B28">
        <v>0.94599999999999995</v>
      </c>
    </row>
    <row r="29" spans="1:2" x14ac:dyDescent="0.3">
      <c r="A29" t="s">
        <v>191</v>
      </c>
      <c r="B29">
        <v>0.69499999999999995</v>
      </c>
    </row>
    <row r="30" spans="1:2" x14ac:dyDescent="0.3">
      <c r="A30" t="s">
        <v>192</v>
      </c>
      <c r="B30">
        <v>0.878</v>
      </c>
    </row>
    <row r="31" spans="1:2" x14ac:dyDescent="0.3">
      <c r="A31" t="s">
        <v>193</v>
      </c>
      <c r="B31">
        <v>0.9</v>
      </c>
    </row>
    <row r="32" spans="1:2" x14ac:dyDescent="0.3">
      <c r="A32" t="s">
        <v>194</v>
      </c>
      <c r="B32">
        <v>0.67600000000000005</v>
      </c>
    </row>
    <row r="33" spans="1:2" x14ac:dyDescent="0.3">
      <c r="A33" t="s">
        <v>195</v>
      </c>
      <c r="B33">
        <v>0.77600000000000002</v>
      </c>
    </row>
    <row r="34" spans="1:2" x14ac:dyDescent="0.3">
      <c r="A34" t="s">
        <v>196</v>
      </c>
      <c r="B34">
        <v>0.82499999999999996</v>
      </c>
    </row>
    <row r="35" spans="1:2" x14ac:dyDescent="0.3">
      <c r="A35" t="s">
        <v>197</v>
      </c>
      <c r="B35">
        <v>0.69599999999999995</v>
      </c>
    </row>
    <row r="36" spans="1:2" x14ac:dyDescent="0.3">
      <c r="A36" t="s">
        <v>198</v>
      </c>
      <c r="B36">
        <v>0.77500000000000002</v>
      </c>
    </row>
    <row r="37" spans="1:2" x14ac:dyDescent="0.3">
      <c r="A37" t="s">
        <v>199</v>
      </c>
      <c r="B37">
        <v>0.79100000000000004</v>
      </c>
    </row>
    <row r="38" spans="1:2" x14ac:dyDescent="0.3">
      <c r="A38" t="s">
        <v>200</v>
      </c>
      <c r="B38">
        <v>0.98299999999999998</v>
      </c>
    </row>
    <row r="39" spans="1:2" x14ac:dyDescent="0.3">
      <c r="A39" t="s">
        <v>201</v>
      </c>
      <c r="B39">
        <v>0.872</v>
      </c>
    </row>
    <row r="40" spans="1:2" x14ac:dyDescent="0.3">
      <c r="A40" t="s">
        <v>202</v>
      </c>
      <c r="B40">
        <v>1.32</v>
      </c>
    </row>
    <row r="41" spans="1:2" x14ac:dyDescent="0.3">
      <c r="A41" t="s">
        <v>203</v>
      </c>
      <c r="B41">
        <v>0.61399999999999999</v>
      </c>
    </row>
    <row r="42" spans="1:2" x14ac:dyDescent="0.3">
      <c r="A42" t="s">
        <v>204</v>
      </c>
      <c r="B42">
        <v>0.67900000000000005</v>
      </c>
    </row>
    <row r="43" spans="1:2" x14ac:dyDescent="0.3">
      <c r="A43" t="s">
        <v>205</v>
      </c>
      <c r="B43">
        <v>0.79400000000000004</v>
      </c>
    </row>
    <row r="44" spans="1:2" x14ac:dyDescent="0.3">
      <c r="A44" t="s">
        <v>206</v>
      </c>
      <c r="B44">
        <v>0.80300000000000005</v>
      </c>
    </row>
    <row r="45" spans="1:2" x14ac:dyDescent="0.3">
      <c r="A45" t="s">
        <v>207</v>
      </c>
      <c r="B45">
        <v>0.67400000000000004</v>
      </c>
    </row>
    <row r="46" spans="1:2" x14ac:dyDescent="0.3">
      <c r="A46" t="s">
        <v>208</v>
      </c>
      <c r="B46">
        <v>0.81599999999999995</v>
      </c>
    </row>
    <row r="47" spans="1:2" x14ac:dyDescent="0.3">
      <c r="A47" t="s">
        <v>209</v>
      </c>
      <c r="B47">
        <v>1.204</v>
      </c>
    </row>
    <row r="48" spans="1:2" x14ac:dyDescent="0.3">
      <c r="A48" t="s">
        <v>210</v>
      </c>
      <c r="B48">
        <v>0.91300000000000003</v>
      </c>
    </row>
    <row r="49" spans="1:2" x14ac:dyDescent="0.3">
      <c r="A49" t="s">
        <v>211</v>
      </c>
      <c r="B49">
        <v>0.81899999999999995</v>
      </c>
    </row>
    <row r="50" spans="1:2" x14ac:dyDescent="0.3">
      <c r="A50" t="s">
        <v>212</v>
      </c>
      <c r="B50">
        <v>1.1950000000000001</v>
      </c>
    </row>
    <row r="51" spans="1:2" x14ac:dyDescent="0.3">
      <c r="A51" t="s">
        <v>213</v>
      </c>
      <c r="B51">
        <v>0.73499999999999999</v>
      </c>
    </row>
    <row r="52" spans="1:2" x14ac:dyDescent="0.3">
      <c r="A52" t="s">
        <v>214</v>
      </c>
      <c r="B52">
        <v>1.32</v>
      </c>
    </row>
    <row r="53" spans="1:2" x14ac:dyDescent="0.3">
      <c r="A53" t="s">
        <v>215</v>
      </c>
      <c r="B53">
        <v>1.1639999999999999</v>
      </c>
    </row>
    <row r="54" spans="1:2" x14ac:dyDescent="0.3">
      <c r="A54" t="s">
        <v>216</v>
      </c>
      <c r="B54">
        <v>1.079</v>
      </c>
    </row>
    <row r="55" spans="1:2" x14ac:dyDescent="0.3">
      <c r="A55" t="s">
        <v>217</v>
      </c>
      <c r="B55">
        <v>0.622</v>
      </c>
    </row>
    <row r="56" spans="1:2" x14ac:dyDescent="0.3">
      <c r="A56" t="s">
        <v>218</v>
      </c>
      <c r="B56">
        <v>0.73899999999999999</v>
      </c>
    </row>
    <row r="57" spans="1:2" x14ac:dyDescent="0.3">
      <c r="A57" t="s">
        <v>219</v>
      </c>
      <c r="B57">
        <v>0.68799999999999994</v>
      </c>
    </row>
    <row r="58" spans="1:2" x14ac:dyDescent="0.3">
      <c r="A58" t="s">
        <v>220</v>
      </c>
      <c r="B58">
        <v>0.84199999999999997</v>
      </c>
    </row>
    <row r="59" spans="1:2" x14ac:dyDescent="0.3">
      <c r="A59" t="s">
        <v>221</v>
      </c>
      <c r="B59">
        <v>0.873</v>
      </c>
    </row>
    <row r="60" spans="1:2" x14ac:dyDescent="0.3">
      <c r="A60" t="s">
        <v>222</v>
      </c>
      <c r="B60">
        <v>0.81899999999999995</v>
      </c>
    </row>
    <row r="61" spans="1:2" x14ac:dyDescent="0.3">
      <c r="A61" t="s">
        <v>223</v>
      </c>
      <c r="B61">
        <v>0.71699999999999997</v>
      </c>
    </row>
    <row r="62" spans="1:2" x14ac:dyDescent="0.3">
      <c r="A62" t="s">
        <v>224</v>
      </c>
      <c r="B62">
        <v>1.1539999999999999</v>
      </c>
    </row>
    <row r="63" spans="1:2" x14ac:dyDescent="0.3">
      <c r="A63" t="s">
        <v>225</v>
      </c>
      <c r="B63">
        <v>0.77400000000000002</v>
      </c>
    </row>
    <row r="64" spans="1:2" x14ac:dyDescent="0.3">
      <c r="A64" t="s">
        <v>226</v>
      </c>
      <c r="B64">
        <v>0.755</v>
      </c>
    </row>
    <row r="65" spans="1:2" x14ac:dyDescent="0.3">
      <c r="A65" t="s">
        <v>227</v>
      </c>
      <c r="B65">
        <v>0.85</v>
      </c>
    </row>
    <row r="66" spans="1:2" x14ac:dyDescent="0.3">
      <c r="A66" t="s">
        <v>228</v>
      </c>
      <c r="B66">
        <v>0.72</v>
      </c>
    </row>
    <row r="67" spans="1:2" x14ac:dyDescent="0.3">
      <c r="A67" t="s">
        <v>229</v>
      </c>
      <c r="B67">
        <v>0.73</v>
      </c>
    </row>
    <row r="68" spans="1:2" x14ac:dyDescent="0.3">
      <c r="A68" t="s">
        <v>230</v>
      </c>
      <c r="B68">
        <v>1.1950000000000001</v>
      </c>
    </row>
    <row r="69" spans="1:2" x14ac:dyDescent="0.3">
      <c r="A69" t="s">
        <v>231</v>
      </c>
      <c r="B69">
        <v>1.0720000000000001</v>
      </c>
    </row>
    <row r="70" spans="1:2" x14ac:dyDescent="0.3">
      <c r="A70" t="s">
        <v>232</v>
      </c>
      <c r="B70">
        <v>0.73799999999999999</v>
      </c>
    </row>
    <row r="71" spans="1:2" x14ac:dyDescent="0.3">
      <c r="A71" t="s">
        <v>233</v>
      </c>
      <c r="B71">
        <v>1.3049999999999999</v>
      </c>
    </row>
    <row r="72" spans="1:2" x14ac:dyDescent="0.3">
      <c r="A72" t="s">
        <v>234</v>
      </c>
      <c r="B72">
        <v>0.97399999999999998</v>
      </c>
    </row>
    <row r="73" spans="1:2" x14ac:dyDescent="0.3">
      <c r="A73" t="s">
        <v>235</v>
      </c>
      <c r="B73">
        <v>0.84399999999999997</v>
      </c>
    </row>
    <row r="74" spans="1:2" x14ac:dyDescent="0.3">
      <c r="A74" t="s">
        <v>236</v>
      </c>
      <c r="B74">
        <v>0.98799999999999999</v>
      </c>
    </row>
    <row r="75" spans="1:2" x14ac:dyDescent="0.3">
      <c r="A75" t="s">
        <v>237</v>
      </c>
      <c r="B75">
        <v>1.0329999999999999</v>
      </c>
    </row>
    <row r="76" spans="1:2" x14ac:dyDescent="0.3">
      <c r="A76" t="s">
        <v>238</v>
      </c>
      <c r="B76">
        <v>0.85599999999999998</v>
      </c>
    </row>
    <row r="77" spans="1:2" x14ac:dyDescent="0.3">
      <c r="A77" t="s">
        <v>239</v>
      </c>
      <c r="B77">
        <v>0.73699999999999999</v>
      </c>
    </row>
    <row r="78" spans="1:2" x14ac:dyDescent="0.3">
      <c r="A78" t="s">
        <v>240</v>
      </c>
      <c r="B78">
        <v>0.78600000000000003</v>
      </c>
    </row>
    <row r="79" spans="1:2" x14ac:dyDescent="0.3">
      <c r="A79" t="s">
        <v>241</v>
      </c>
      <c r="B79">
        <v>0.75700000000000001</v>
      </c>
    </row>
    <row r="80" spans="1:2" x14ac:dyDescent="0.3">
      <c r="A80" t="s">
        <v>242</v>
      </c>
      <c r="B80">
        <v>0.95499999999999996</v>
      </c>
    </row>
    <row r="81" spans="1:2" x14ac:dyDescent="0.3">
      <c r="A81" t="s">
        <v>243</v>
      </c>
      <c r="B81">
        <v>0.71899999999999997</v>
      </c>
    </row>
    <row r="82" spans="1:2" x14ac:dyDescent="0.3">
      <c r="A82" t="s">
        <v>244</v>
      </c>
      <c r="B82">
        <v>0.89800000000000002</v>
      </c>
    </row>
    <row r="83" spans="1:2" x14ac:dyDescent="0.3">
      <c r="A83" t="s">
        <v>245</v>
      </c>
      <c r="B83">
        <v>1.1619999999999999</v>
      </c>
    </row>
    <row r="84" spans="1:2" x14ac:dyDescent="0.3">
      <c r="A84" t="s">
        <v>246</v>
      </c>
      <c r="B84">
        <v>1.286</v>
      </c>
    </row>
    <row r="85" spans="1:2" x14ac:dyDescent="0.3">
      <c r="A85" t="s">
        <v>247</v>
      </c>
      <c r="B85">
        <v>0.77400000000000002</v>
      </c>
    </row>
    <row r="86" spans="1:2" x14ac:dyDescent="0.3">
      <c r="A86" t="s">
        <v>248</v>
      </c>
      <c r="B86">
        <v>1.496</v>
      </c>
    </row>
    <row r="87" spans="1:2" x14ac:dyDescent="0.3">
      <c r="A87" t="s">
        <v>249</v>
      </c>
      <c r="B87">
        <v>0.56200000000000006</v>
      </c>
    </row>
    <row r="88" spans="1:2" x14ac:dyDescent="0.3">
      <c r="A88" t="s">
        <v>250</v>
      </c>
      <c r="B88">
        <v>0.72799999999999998</v>
      </c>
    </row>
    <row r="89" spans="1:2" x14ac:dyDescent="0.3">
      <c r="A89" t="s">
        <v>251</v>
      </c>
      <c r="B89">
        <v>1</v>
      </c>
    </row>
    <row r="90" spans="1:2" x14ac:dyDescent="0.3">
      <c r="A90" t="s">
        <v>252</v>
      </c>
      <c r="B90">
        <v>0.76</v>
      </c>
    </row>
    <row r="91" spans="1:2" x14ac:dyDescent="0.3">
      <c r="A91" t="s">
        <v>253</v>
      </c>
      <c r="B91">
        <v>0.72599999999999998</v>
      </c>
    </row>
    <row r="92" spans="1:2" x14ac:dyDescent="0.3">
      <c r="A92" t="s">
        <v>254</v>
      </c>
      <c r="B92">
        <v>0.63200000000000001</v>
      </c>
    </row>
    <row r="93" spans="1:2" x14ac:dyDescent="0.3">
      <c r="A93" t="s">
        <v>255</v>
      </c>
      <c r="B93">
        <v>0.61599999999999999</v>
      </c>
    </row>
    <row r="94" spans="1:2" x14ac:dyDescent="0.3">
      <c r="A94" t="s">
        <v>256</v>
      </c>
      <c r="B94">
        <v>0.85599999999999998</v>
      </c>
    </row>
    <row r="95" spans="1:2" x14ac:dyDescent="0.3">
      <c r="A95" t="s">
        <v>257</v>
      </c>
      <c r="B95">
        <v>0.50700000000000001</v>
      </c>
    </row>
    <row r="96" spans="1:2" x14ac:dyDescent="0.3">
      <c r="A96" t="s">
        <v>258</v>
      </c>
      <c r="B96">
        <v>0.9</v>
      </c>
    </row>
    <row r="97" spans="1:2" x14ac:dyDescent="0.3">
      <c r="A97" t="s">
        <v>259</v>
      </c>
      <c r="B97">
        <v>0.67</v>
      </c>
    </row>
    <row r="98" spans="1:2" x14ac:dyDescent="0.3">
      <c r="A98" t="s">
        <v>260</v>
      </c>
      <c r="B98">
        <v>0.68100000000000005</v>
      </c>
    </row>
    <row r="99" spans="1:2" x14ac:dyDescent="0.3">
      <c r="A99" t="s">
        <v>261</v>
      </c>
      <c r="B99">
        <v>0.88100000000000001</v>
      </c>
    </row>
    <row r="100" spans="1:2" x14ac:dyDescent="0.3">
      <c r="A100" t="s">
        <v>262</v>
      </c>
      <c r="B100">
        <v>0.73299999999999998</v>
      </c>
    </row>
    <row r="101" spans="1:2" x14ac:dyDescent="0.3">
      <c r="A101" t="s">
        <v>263</v>
      </c>
      <c r="B101">
        <v>0.60899999999999999</v>
      </c>
    </row>
    <row r="102" spans="1:2" x14ac:dyDescent="0.3">
      <c r="A102" t="s">
        <v>264</v>
      </c>
      <c r="B102">
        <v>0.60299999999999998</v>
      </c>
    </row>
    <row r="103" spans="1:2" x14ac:dyDescent="0.3">
      <c r="A103" t="s">
        <v>265</v>
      </c>
      <c r="B103">
        <v>0.67200000000000004</v>
      </c>
    </row>
    <row r="104" spans="1:2" x14ac:dyDescent="0.3">
      <c r="A104" t="s">
        <v>266</v>
      </c>
      <c r="B104">
        <v>0.71699999999999997</v>
      </c>
    </row>
    <row r="105" spans="1:2" x14ac:dyDescent="0.3">
      <c r="A105" t="s">
        <v>267</v>
      </c>
      <c r="B105">
        <v>0.66900000000000004</v>
      </c>
    </row>
    <row r="106" spans="1:2" x14ac:dyDescent="0.3">
      <c r="A106" t="s">
        <v>268</v>
      </c>
      <c r="B106">
        <v>1.0740000000000001</v>
      </c>
    </row>
    <row r="107" spans="1:2" x14ac:dyDescent="0.3">
      <c r="A107" t="s">
        <v>269</v>
      </c>
      <c r="B107">
        <v>0.8</v>
      </c>
    </row>
    <row r="108" spans="1:2" x14ac:dyDescent="0.3">
      <c r="A108" t="s">
        <v>270</v>
      </c>
      <c r="B108">
        <v>0.85199999999999998</v>
      </c>
    </row>
    <row r="109" spans="1:2" x14ac:dyDescent="0.3">
      <c r="A109" t="s">
        <v>271</v>
      </c>
      <c r="B109">
        <v>0.67300000000000004</v>
      </c>
    </row>
    <row r="110" spans="1:2" x14ac:dyDescent="0.3">
      <c r="A110" t="s">
        <v>272</v>
      </c>
      <c r="B110">
        <v>1.0960000000000001</v>
      </c>
    </row>
    <row r="111" spans="1:2" x14ac:dyDescent="0.3">
      <c r="A111" t="s">
        <v>273</v>
      </c>
      <c r="B111">
        <v>1.2869999999999999</v>
      </c>
    </row>
    <row r="112" spans="1:2" x14ac:dyDescent="0.3">
      <c r="A112" t="s">
        <v>274</v>
      </c>
      <c r="B112">
        <v>0.878</v>
      </c>
    </row>
    <row r="113" spans="1:2" x14ac:dyDescent="0.3">
      <c r="A113" t="s">
        <v>275</v>
      </c>
      <c r="B113">
        <v>0.98899999999999999</v>
      </c>
    </row>
    <row r="114" spans="1:2" x14ac:dyDescent="0.3">
      <c r="A114" t="s">
        <v>276</v>
      </c>
      <c r="B114">
        <v>0.76800000000000002</v>
      </c>
    </row>
    <row r="115" spans="1:2" x14ac:dyDescent="0.3">
      <c r="A115" t="s">
        <v>277</v>
      </c>
      <c r="B115">
        <v>0.88</v>
      </c>
    </row>
    <row r="116" spans="1:2" x14ac:dyDescent="0.3">
      <c r="A116" t="s">
        <v>278</v>
      </c>
      <c r="B116">
        <v>0.998</v>
      </c>
    </row>
    <row r="117" spans="1:2" x14ac:dyDescent="0.3">
      <c r="A117" t="s">
        <v>279</v>
      </c>
      <c r="B117">
        <v>0.81299999999999994</v>
      </c>
    </row>
    <row r="118" spans="1:2" x14ac:dyDescent="0.3">
      <c r="A118" t="s">
        <v>280</v>
      </c>
      <c r="B118">
        <v>0.54800000000000004</v>
      </c>
    </row>
    <row r="119" spans="1:2" x14ac:dyDescent="0.3">
      <c r="A119" t="s">
        <v>281</v>
      </c>
      <c r="B119">
        <v>0.70499999999999996</v>
      </c>
    </row>
    <row r="120" spans="1:2" x14ac:dyDescent="0.3">
      <c r="A120" t="s">
        <v>282</v>
      </c>
      <c r="B120">
        <v>1.125</v>
      </c>
    </row>
    <row r="121" spans="1:2" x14ac:dyDescent="0.3">
      <c r="A121" t="s">
        <v>283</v>
      </c>
      <c r="B121">
        <v>0.84299999999999997</v>
      </c>
    </row>
    <row r="122" spans="1:2" x14ac:dyDescent="0.3">
      <c r="A122" t="s">
        <v>284</v>
      </c>
      <c r="B122">
        <v>0.63</v>
      </c>
    </row>
    <row r="123" spans="1:2" x14ac:dyDescent="0.3">
      <c r="A123" t="s">
        <v>285</v>
      </c>
      <c r="B123">
        <v>0.65400000000000003</v>
      </c>
    </row>
    <row r="124" spans="1:2" x14ac:dyDescent="0.3">
      <c r="A124" t="s">
        <v>286</v>
      </c>
      <c r="B124">
        <v>0.57699999999999996</v>
      </c>
    </row>
    <row r="125" spans="1:2" x14ac:dyDescent="0.3">
      <c r="A125" t="s">
        <v>287</v>
      </c>
      <c r="B125">
        <v>0.97299999999999998</v>
      </c>
    </row>
    <row r="126" spans="1:2" x14ac:dyDescent="0.3">
      <c r="A126" t="s">
        <v>288</v>
      </c>
      <c r="B126">
        <v>0.81599999999999995</v>
      </c>
    </row>
    <row r="127" spans="1:2" x14ac:dyDescent="0.3">
      <c r="A127" t="s">
        <v>289</v>
      </c>
      <c r="B127">
        <v>0.83399999999999996</v>
      </c>
    </row>
    <row r="128" spans="1:2" x14ac:dyDescent="0.3">
      <c r="A128" t="s">
        <v>290</v>
      </c>
      <c r="B128">
        <v>1.127</v>
      </c>
    </row>
    <row r="129" spans="1:2" x14ac:dyDescent="0.3">
      <c r="A129" t="s">
        <v>291</v>
      </c>
      <c r="B129">
        <v>1.0780000000000001</v>
      </c>
    </row>
    <row r="130" spans="1:2" x14ac:dyDescent="0.3">
      <c r="A130" t="s">
        <v>292</v>
      </c>
      <c r="B130">
        <v>1.254</v>
      </c>
    </row>
    <row r="131" spans="1:2" x14ac:dyDescent="0.3">
      <c r="A131" t="s">
        <v>293</v>
      </c>
      <c r="B131">
        <v>1.244</v>
      </c>
    </row>
    <row r="132" spans="1:2" x14ac:dyDescent="0.3">
      <c r="A132" t="s">
        <v>294</v>
      </c>
      <c r="B132">
        <v>0.83299999999999996</v>
      </c>
    </row>
    <row r="133" spans="1:2" x14ac:dyDescent="0.3">
      <c r="A133" t="s">
        <v>295</v>
      </c>
      <c r="B133">
        <v>0.78100000000000003</v>
      </c>
    </row>
    <row r="134" spans="1:2" x14ac:dyDescent="0.3">
      <c r="A134" t="s">
        <v>296</v>
      </c>
      <c r="B134">
        <v>1.071</v>
      </c>
    </row>
    <row r="135" spans="1:2" x14ac:dyDescent="0.3">
      <c r="A135" t="s">
        <v>297</v>
      </c>
      <c r="B135">
        <v>0.98399999999999999</v>
      </c>
    </row>
    <row r="136" spans="1:2" x14ac:dyDescent="0.3">
      <c r="A136" t="s">
        <v>298</v>
      </c>
      <c r="B136">
        <v>0.69099999999999995</v>
      </c>
    </row>
    <row r="137" spans="1:2" x14ac:dyDescent="0.3">
      <c r="A137" t="s">
        <v>299</v>
      </c>
      <c r="B137">
        <v>0.72199999999999998</v>
      </c>
    </row>
    <row r="138" spans="1:2" x14ac:dyDescent="0.3">
      <c r="A138" t="s">
        <v>300</v>
      </c>
      <c r="B138">
        <v>0.61299999999999999</v>
      </c>
    </row>
    <row r="139" spans="1:2" x14ac:dyDescent="0.3">
      <c r="A139" t="s">
        <v>301</v>
      </c>
      <c r="B139">
        <v>1.0009999999999999</v>
      </c>
    </row>
    <row r="140" spans="1:2" x14ac:dyDescent="0.3">
      <c r="A140" t="s">
        <v>302</v>
      </c>
      <c r="B140">
        <v>0.82799999999999996</v>
      </c>
    </row>
    <row r="141" spans="1:2" x14ac:dyDescent="0.3">
      <c r="A141" t="s">
        <v>303</v>
      </c>
      <c r="B141">
        <v>0.78800000000000003</v>
      </c>
    </row>
    <row r="142" spans="1:2" x14ac:dyDescent="0.3">
      <c r="A142" t="s">
        <v>304</v>
      </c>
      <c r="B142">
        <v>0.58399999999999996</v>
      </c>
    </row>
    <row r="143" spans="1:2" x14ac:dyDescent="0.3">
      <c r="A143" t="s">
        <v>305</v>
      </c>
      <c r="B143">
        <v>0.88700000000000001</v>
      </c>
    </row>
    <row r="144" spans="1:2" x14ac:dyDescent="0.3">
      <c r="A144" t="s">
        <v>306</v>
      </c>
      <c r="B144">
        <v>0.82899999999999996</v>
      </c>
    </row>
    <row r="145" spans="1:2" x14ac:dyDescent="0.3">
      <c r="A145" t="s">
        <v>307</v>
      </c>
      <c r="B145">
        <v>0.67400000000000004</v>
      </c>
    </row>
    <row r="146" spans="1:2" x14ac:dyDescent="0.3">
      <c r="A146" t="s">
        <v>308</v>
      </c>
      <c r="B146">
        <v>0.64500000000000002</v>
      </c>
    </row>
    <row r="147" spans="1:2" x14ac:dyDescent="0.3">
      <c r="A147" t="s">
        <v>309</v>
      </c>
      <c r="B147">
        <v>0.81799999999999995</v>
      </c>
    </row>
    <row r="148" spans="1:2" x14ac:dyDescent="0.3">
      <c r="A148" t="s">
        <v>310</v>
      </c>
      <c r="B148">
        <v>0.84699999999999998</v>
      </c>
    </row>
    <row r="149" spans="1:2" x14ac:dyDescent="0.3">
      <c r="A149" t="s">
        <v>311</v>
      </c>
      <c r="B149">
        <v>0.67900000000000005</v>
      </c>
    </row>
    <row r="150" spans="1:2" x14ac:dyDescent="0.3">
      <c r="A150" t="s">
        <v>312</v>
      </c>
      <c r="B150">
        <v>0.68500000000000005</v>
      </c>
    </row>
    <row r="151" spans="1:2" x14ac:dyDescent="0.3">
      <c r="A151" t="s">
        <v>313</v>
      </c>
      <c r="B151">
        <v>0.67200000000000004</v>
      </c>
    </row>
    <row r="152" spans="1:2" x14ac:dyDescent="0.3">
      <c r="A152" t="s">
        <v>314</v>
      </c>
      <c r="B152">
        <v>1.369</v>
      </c>
    </row>
    <row r="153" spans="1:2" x14ac:dyDescent="0.3">
      <c r="A153" t="s">
        <v>315</v>
      </c>
      <c r="B153">
        <v>1.0229999999999999</v>
      </c>
    </row>
    <row r="154" spans="1:2" x14ac:dyDescent="0.3">
      <c r="A154" t="s">
        <v>316</v>
      </c>
      <c r="B154">
        <v>0.89700000000000002</v>
      </c>
    </row>
    <row r="155" spans="1:2" x14ac:dyDescent="0.3">
      <c r="A155" t="s">
        <v>317</v>
      </c>
      <c r="B155">
        <v>0.68</v>
      </c>
    </row>
    <row r="156" spans="1:2" x14ac:dyDescent="0.3">
      <c r="A156" t="s">
        <v>318</v>
      </c>
      <c r="B156">
        <v>1.3919999999999999</v>
      </c>
    </row>
    <row r="157" spans="1:2" x14ac:dyDescent="0.3">
      <c r="A157" t="s">
        <v>319</v>
      </c>
      <c r="B157">
        <v>0.61299999999999999</v>
      </c>
    </row>
    <row r="158" spans="1:2" x14ac:dyDescent="0.3">
      <c r="A158" t="s">
        <v>320</v>
      </c>
      <c r="B158">
        <v>1.048</v>
      </c>
    </row>
    <row r="159" spans="1:2" x14ac:dyDescent="0.3">
      <c r="A159" t="s">
        <v>321</v>
      </c>
      <c r="B159">
        <v>0.82199999999999995</v>
      </c>
    </row>
    <row r="160" spans="1:2" x14ac:dyDescent="0.3">
      <c r="A160" t="s">
        <v>322</v>
      </c>
      <c r="B160">
        <v>0.70199999999999996</v>
      </c>
    </row>
    <row r="161" spans="1:2" x14ac:dyDescent="0.3">
      <c r="A161" t="s">
        <v>323</v>
      </c>
      <c r="B161">
        <v>1.044</v>
      </c>
    </row>
    <row r="162" spans="1:2" x14ac:dyDescent="0.3">
      <c r="A162" t="s">
        <v>324</v>
      </c>
      <c r="B162">
        <v>0.55300000000000005</v>
      </c>
    </row>
    <row r="163" spans="1:2" x14ac:dyDescent="0.3">
      <c r="A163" t="s">
        <v>325</v>
      </c>
      <c r="B163">
        <v>0.748</v>
      </c>
    </row>
    <row r="164" spans="1:2" x14ac:dyDescent="0.3">
      <c r="A164" t="s">
        <v>326</v>
      </c>
      <c r="B164">
        <v>0.98299999999999998</v>
      </c>
    </row>
  </sheetData>
  <sortState xmlns:xlrd2="http://schemas.microsoft.com/office/spreadsheetml/2017/richdata2" ref="A2:B168">
    <sortCondition ref="A2:A168"/>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6"/>
  <sheetViews>
    <sheetView zoomScale="90" zoomScaleNormal="90" workbookViewId="0">
      <selection activeCell="A4" sqref="A4"/>
    </sheetView>
  </sheetViews>
  <sheetFormatPr defaultColWidth="8.88671875" defaultRowHeight="14.4" x14ac:dyDescent="0.3"/>
  <cols>
    <col min="1" max="1" width="25.6640625" style="54" customWidth="1"/>
    <col min="2" max="2" width="16" style="64" customWidth="1"/>
    <col min="3" max="3" width="16" style="54" customWidth="1"/>
    <col min="4" max="4" width="8.88671875" style="54" customWidth="1"/>
    <col min="5" max="16384" width="8.88671875" style="54"/>
  </cols>
  <sheetData>
    <row r="1" spans="1:4" ht="47.1" customHeight="1" x14ac:dyDescent="0.45">
      <c r="A1" s="213" t="s">
        <v>15</v>
      </c>
      <c r="B1" s="214"/>
      <c r="C1" s="214"/>
      <c r="D1" s="214"/>
    </row>
    <row r="2" spans="1:4" ht="4.2" customHeight="1" thickBot="1" x14ac:dyDescent="0.35">
      <c r="A2" s="55"/>
      <c r="B2" s="56"/>
    </row>
    <row r="3" spans="1:4" ht="58.95" customHeight="1" x14ac:dyDescent="0.3">
      <c r="A3" s="167" t="s">
        <v>16</v>
      </c>
      <c r="B3" s="57" t="s">
        <v>17</v>
      </c>
      <c r="C3" s="58" t="s">
        <v>18</v>
      </c>
      <c r="D3" s="58" t="s">
        <v>19</v>
      </c>
    </row>
    <row r="4" spans="1:4" x14ac:dyDescent="0.3">
      <c r="A4" s="168" t="s">
        <v>20</v>
      </c>
      <c r="B4" s="90"/>
      <c r="C4" s="86"/>
      <c r="D4" s="87" t="str">
        <f>IF(C$5&gt;0,C4/C$5," ")</f>
        <v xml:space="preserve"> </v>
      </c>
    </row>
    <row r="5" spans="1:4" ht="19.95" customHeight="1" x14ac:dyDescent="0.3">
      <c r="A5" s="59" t="s">
        <v>21</v>
      </c>
      <c r="B5" s="60"/>
      <c r="C5" s="61"/>
      <c r="D5" s="87" t="str">
        <f>IF(C$5&gt;0,C5/C$5," ")</f>
        <v xml:space="preserve"> </v>
      </c>
    </row>
    <row r="6" spans="1:4" x14ac:dyDescent="0.3">
      <c r="A6" s="62" t="s">
        <v>22</v>
      </c>
      <c r="B6" s="63" t="str">
        <f>IF($C5&gt;0,B5/$C5," ")</f>
        <v xml:space="preserve"> </v>
      </c>
      <c r="C6" s="63" t="str">
        <f>IF($C5&gt;0,C5/$C5," ")</f>
        <v xml:space="preserve"> </v>
      </c>
      <c r="D6" s="88"/>
    </row>
  </sheetData>
  <mergeCells count="1">
    <mergeCell ref="A1:D1"/>
  </mergeCells>
  <pageMargins left="0.7" right="0.7" top="0.75" bottom="0.75" header="0.3" footer="0.3"/>
  <pageSetup paperSize="32767"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D3212"/>
  <sheetViews>
    <sheetView zoomScale="80" zoomScaleNormal="80" workbookViewId="0">
      <selection activeCell="A5" sqref="A5"/>
    </sheetView>
  </sheetViews>
  <sheetFormatPr defaultColWidth="8.88671875" defaultRowHeight="14.4" x14ac:dyDescent="0.3"/>
  <cols>
    <col min="1" max="1" width="8.6640625" customWidth="1"/>
    <col min="2" max="2" width="25.6640625" customWidth="1"/>
    <col min="3" max="3" width="11.6640625" customWidth="1"/>
    <col min="4" max="4" width="26.33203125" bestFit="1" customWidth="1"/>
    <col min="5" max="5" width="16" customWidth="1"/>
    <col min="6" max="6" width="8.88671875" customWidth="1"/>
    <col min="7" max="7" width="16" customWidth="1"/>
    <col min="8" max="8" width="8.88671875" customWidth="1"/>
    <col min="9" max="9" width="16" customWidth="1"/>
    <col min="10" max="11" width="8.88671875" customWidth="1"/>
    <col min="12" max="12" width="16" customWidth="1"/>
    <col min="13" max="13" width="8.88671875" customWidth="1"/>
    <col min="14" max="14" width="16" customWidth="1"/>
    <col min="15" max="15" width="8.88671875" customWidth="1"/>
    <col min="16" max="16" width="16" customWidth="1"/>
    <col min="17" max="17" width="8.88671875" customWidth="1"/>
    <col min="18" max="18" width="16" customWidth="1"/>
    <col min="19" max="19" width="8.88671875" customWidth="1"/>
    <col min="20" max="21" width="16" customWidth="1"/>
    <col min="22" max="22" width="8.88671875" customWidth="1"/>
    <col min="23" max="23" width="16" customWidth="1"/>
    <col min="24" max="24" width="8.88671875" customWidth="1"/>
    <col min="25" max="26" width="16" customWidth="1"/>
    <col min="27" max="30" width="8.88671875" customWidth="1"/>
    <col min="31" max="31" width="16" customWidth="1"/>
    <col min="32" max="32" width="8.88671875" customWidth="1"/>
    <col min="33" max="33" width="16" customWidth="1"/>
    <col min="34" max="34" width="8.88671875" customWidth="1"/>
    <col min="35" max="35" width="16" customWidth="1"/>
    <col min="36" max="36" width="8.88671875" customWidth="1"/>
    <col min="37" max="37" width="16" customWidth="1"/>
    <col min="38" max="38" width="8.88671875" customWidth="1"/>
    <col min="39" max="39" width="16" customWidth="1"/>
    <col min="40" max="40" width="8.88671875" customWidth="1"/>
    <col min="41" max="41" width="16" customWidth="1"/>
    <col min="42" max="42" width="8.88671875" customWidth="1"/>
    <col min="43" max="43" width="16" customWidth="1"/>
    <col min="44" max="44" width="8.88671875" customWidth="1"/>
    <col min="45" max="45" width="16" customWidth="1"/>
    <col min="46" max="46" width="8.88671875" customWidth="1"/>
    <col min="47" max="47" width="16" customWidth="1"/>
    <col min="48" max="48" width="8.88671875" customWidth="1"/>
    <col min="49" max="49" width="16" customWidth="1"/>
    <col min="50" max="54" width="8.88671875" customWidth="1"/>
    <col min="55" max="55" width="16" customWidth="1"/>
    <col min="56" max="56" width="8.88671875" customWidth="1"/>
    <col min="57" max="57" width="16" customWidth="1"/>
    <col min="58" max="59" width="8.88671875" customWidth="1"/>
    <col min="60" max="60" width="16" customWidth="1"/>
    <col min="61" max="62" width="8.88671875" customWidth="1"/>
    <col min="63" max="63" width="16" customWidth="1"/>
    <col min="64" max="66" width="8.88671875" customWidth="1"/>
    <col min="67" max="68" width="16" customWidth="1"/>
    <col min="69" max="69" width="8.88671875" customWidth="1"/>
    <col min="70" max="71" width="16" customWidth="1"/>
    <col min="72" max="74" width="8.88671875" customWidth="1"/>
    <col min="75" max="75" width="16" customWidth="1"/>
    <col min="76" max="77" width="8.88671875" customWidth="1"/>
    <col min="78" max="80" width="16" customWidth="1"/>
    <col min="81" max="81" width="8.88671875" customWidth="1"/>
    <col min="82" max="82" width="16" customWidth="1"/>
    <col min="83" max="83" width="8.88671875" customWidth="1"/>
    <col min="84" max="84" width="16" customWidth="1"/>
    <col min="85" max="85" width="8.88671875" customWidth="1"/>
    <col min="86" max="88" width="16" customWidth="1"/>
    <col min="89" max="90" width="8.88671875" customWidth="1"/>
    <col min="91" max="91" width="16" customWidth="1"/>
    <col min="92" max="92" width="8.88671875" customWidth="1"/>
    <col min="93" max="93" width="16" customWidth="1"/>
    <col min="94" max="94" width="8.88671875" customWidth="1"/>
    <col min="95" max="95" width="16" customWidth="1"/>
    <col min="96" max="96" width="8.88671875" customWidth="1"/>
    <col min="97" max="97" width="16" customWidth="1"/>
    <col min="98" max="98" width="8.88671875" customWidth="1"/>
    <col min="99" max="99" width="16" customWidth="1"/>
    <col min="100" max="100" width="8.88671875" customWidth="1"/>
    <col min="101" max="101" width="16" customWidth="1"/>
    <col min="102" max="102" width="8.88671875" customWidth="1"/>
    <col min="103" max="104" width="16" customWidth="1"/>
    <col min="105" max="105" width="8.88671875" customWidth="1"/>
    <col min="106" max="106" width="16" customWidth="1"/>
    <col min="107" max="107" width="8.88671875" customWidth="1"/>
    <col min="108" max="110" width="16" customWidth="1"/>
    <col min="111" max="113" width="8.88671875" customWidth="1"/>
    <col min="114" max="114" width="16" customWidth="1"/>
    <col min="115" max="117" width="8.88671875" customWidth="1"/>
    <col min="118" max="118" width="16" customWidth="1"/>
    <col min="119" max="133" width="8.88671875" customWidth="1"/>
    <col min="134" max="134" width="16" customWidth="1"/>
    <col min="135" max="135" width="8.88671875" customWidth="1"/>
    <col min="136" max="136" width="16" customWidth="1"/>
    <col min="137" max="137" width="8.88671875" customWidth="1"/>
    <col min="138" max="138" width="16" customWidth="1"/>
    <col min="139" max="139" width="8.88671875" customWidth="1"/>
    <col min="140" max="140" width="16" customWidth="1"/>
    <col min="141" max="141" width="8.88671875" customWidth="1"/>
    <col min="142" max="142" width="16" customWidth="1"/>
    <col min="143" max="143" width="8.88671875" customWidth="1"/>
    <col min="144" max="144" width="16" customWidth="1"/>
    <col min="145" max="145" width="8.88671875" customWidth="1"/>
    <col min="146" max="146" width="16" customWidth="1"/>
    <col min="147" max="147" width="8.88671875" customWidth="1"/>
    <col min="148" max="148" width="16" customWidth="1"/>
    <col min="149" max="149" width="8.88671875" customWidth="1"/>
    <col min="150" max="150" width="16" customWidth="1"/>
    <col min="151" max="151" width="8.88671875" customWidth="1"/>
    <col min="152" max="152" width="16" customWidth="1"/>
    <col min="153" max="153" width="8.88671875" customWidth="1"/>
    <col min="154" max="154" width="16" customWidth="1"/>
    <col min="155" max="155" width="8.88671875" customWidth="1"/>
    <col min="156" max="156" width="16" customWidth="1"/>
    <col min="157" max="157" width="8.88671875" customWidth="1"/>
    <col min="158" max="158" width="16" customWidth="1"/>
    <col min="159" max="159" width="8.88671875" customWidth="1"/>
    <col min="160" max="160" width="16" customWidth="1"/>
    <col min="161" max="161" width="8.88671875" customWidth="1"/>
    <col min="162" max="162" width="16" customWidth="1"/>
    <col min="163" max="163" width="8.88671875" customWidth="1"/>
    <col min="164" max="164" width="16" customWidth="1"/>
    <col min="165" max="165" width="8.88671875" customWidth="1"/>
    <col min="166" max="166" width="16" customWidth="1"/>
    <col min="167" max="167" width="8.88671875" customWidth="1"/>
    <col min="168" max="168" width="16" customWidth="1"/>
    <col min="169" max="169" width="8.88671875" customWidth="1"/>
    <col min="170" max="170" width="16" customWidth="1"/>
    <col min="171" max="171" width="8.88671875" customWidth="1"/>
    <col min="172" max="172" width="16" customWidth="1"/>
    <col min="173" max="173" width="8.88671875" customWidth="1"/>
    <col min="174" max="174" width="16" customWidth="1"/>
    <col min="175" max="175" width="8.88671875" customWidth="1"/>
    <col min="176" max="176" width="16" customWidth="1"/>
    <col min="177" max="177" width="8.88671875" customWidth="1"/>
    <col min="178" max="178" width="16" customWidth="1"/>
    <col min="179" max="179" width="8.88671875" customWidth="1"/>
    <col min="180" max="180" width="16" customWidth="1"/>
    <col min="181" max="181" width="8.88671875" customWidth="1"/>
    <col min="182" max="182" width="16" customWidth="1"/>
    <col min="183" max="183" width="8.88671875" customWidth="1"/>
    <col min="184" max="184" width="16" customWidth="1"/>
    <col min="185" max="185" width="8.88671875" customWidth="1"/>
    <col min="186" max="186" width="16" customWidth="1"/>
    <col min="187" max="187" width="8.88671875" customWidth="1"/>
    <col min="188" max="188" width="16" customWidth="1"/>
    <col min="189" max="189" width="8.88671875" customWidth="1"/>
    <col min="190" max="190" width="16" customWidth="1"/>
    <col min="191" max="191" width="8.88671875" customWidth="1"/>
    <col min="192" max="192" width="16" customWidth="1"/>
    <col min="193" max="193" width="8.88671875" customWidth="1"/>
    <col min="194" max="194" width="16" customWidth="1"/>
    <col min="195" max="195" width="8.88671875" customWidth="1"/>
    <col min="196" max="196" width="16" customWidth="1"/>
    <col min="197" max="197" width="8.88671875" customWidth="1"/>
    <col min="198" max="198" width="16" customWidth="1"/>
    <col min="199" max="199" width="8.88671875" customWidth="1"/>
    <col min="200" max="200" width="16" customWidth="1"/>
    <col min="201" max="201" width="8.88671875" customWidth="1"/>
    <col min="202" max="202" width="16" customWidth="1"/>
    <col min="203" max="203" width="8.88671875" customWidth="1"/>
    <col min="204" max="204" width="16" customWidth="1"/>
    <col min="205" max="205" width="8.88671875" customWidth="1"/>
    <col min="206" max="206" width="16" customWidth="1"/>
    <col min="207" max="207" width="8.88671875" customWidth="1"/>
    <col min="208" max="208" width="16" customWidth="1"/>
    <col min="209" max="209" width="8.88671875" customWidth="1"/>
    <col min="210" max="210" width="16" customWidth="1"/>
    <col min="211" max="211" width="8.88671875" customWidth="1"/>
    <col min="212" max="213" width="16" customWidth="1"/>
    <col min="214" max="214" width="8.88671875" customWidth="1"/>
    <col min="215" max="216" width="16" customWidth="1"/>
    <col min="217" max="217" width="8.88671875" customWidth="1"/>
    <col min="218" max="219" width="16" customWidth="1"/>
    <col min="220" max="220" width="8.88671875" customWidth="1"/>
    <col min="221" max="222" width="16" customWidth="1"/>
    <col min="223" max="223" width="8.88671875" customWidth="1"/>
    <col min="224" max="225" width="16" customWidth="1"/>
    <col min="226" max="226" width="8.88671875" customWidth="1"/>
    <col min="227" max="228" width="16" customWidth="1"/>
    <col min="229" max="229" width="8.88671875" customWidth="1"/>
    <col min="230" max="231" width="16" customWidth="1"/>
    <col min="232" max="233" width="8.88671875" customWidth="1"/>
    <col min="234" max="234" width="16" customWidth="1"/>
    <col min="235" max="235" width="8.88671875" customWidth="1"/>
    <col min="236" max="236" width="16" customWidth="1"/>
    <col min="237" max="237" width="8.88671875" customWidth="1"/>
    <col min="238" max="238" width="16" customWidth="1"/>
    <col min="239" max="239" width="8.88671875" customWidth="1"/>
    <col min="240" max="240" width="16" customWidth="1"/>
    <col min="241" max="241" width="8.88671875" customWidth="1"/>
    <col min="242" max="242" width="16" customWidth="1"/>
    <col min="243" max="243" width="8.88671875" customWidth="1"/>
    <col min="244" max="244" width="16" customWidth="1"/>
    <col min="245" max="245" width="8.88671875" customWidth="1"/>
    <col min="246" max="246" width="16" customWidth="1"/>
    <col min="247" max="247" width="8.88671875" customWidth="1"/>
    <col min="248" max="248" width="16" customWidth="1"/>
    <col min="249" max="249" width="8.88671875" customWidth="1"/>
    <col min="250" max="250" width="16" customWidth="1"/>
    <col min="251" max="251" width="8.88671875" customWidth="1"/>
    <col min="252" max="252" width="16" customWidth="1"/>
    <col min="253" max="253" width="8.88671875" customWidth="1"/>
    <col min="254" max="254" width="16" customWidth="1"/>
    <col min="255" max="255" width="8.88671875" customWidth="1"/>
    <col min="256" max="256" width="16" customWidth="1"/>
    <col min="257" max="257" width="8.88671875" customWidth="1"/>
    <col min="258" max="258" width="16" customWidth="1"/>
    <col min="259" max="259" width="8.88671875" customWidth="1"/>
    <col min="260" max="260" width="16" customWidth="1"/>
    <col min="261" max="261" width="8.88671875" customWidth="1"/>
    <col min="262" max="262" width="16" customWidth="1"/>
    <col min="263" max="263" width="8.88671875" customWidth="1"/>
    <col min="264" max="264" width="16" customWidth="1"/>
    <col min="265" max="265" width="8.88671875" customWidth="1"/>
    <col min="266" max="266" width="16" customWidth="1"/>
    <col min="267" max="267" width="8.88671875" customWidth="1"/>
    <col min="268" max="268" width="16" customWidth="1"/>
    <col min="269" max="269" width="8.88671875" customWidth="1"/>
    <col min="270" max="270" width="16" customWidth="1"/>
    <col min="271" max="271" width="8.88671875" customWidth="1"/>
    <col min="272" max="272" width="16" customWidth="1"/>
    <col min="273" max="273" width="8.88671875" customWidth="1"/>
    <col min="274" max="274" width="16" customWidth="1"/>
    <col min="275" max="275" width="8.88671875" customWidth="1"/>
    <col min="276" max="276" width="16" customWidth="1"/>
    <col min="277" max="277" width="8.88671875" customWidth="1"/>
    <col min="278" max="278" width="16" customWidth="1"/>
    <col min="279" max="279" width="8.88671875" customWidth="1"/>
    <col min="280" max="280" width="16" customWidth="1"/>
    <col min="281" max="281" width="8.88671875" customWidth="1"/>
    <col min="282" max="282" width="16" customWidth="1"/>
    <col min="283" max="283" width="8.88671875" customWidth="1"/>
    <col min="284" max="284" width="16" customWidth="1"/>
    <col min="285" max="285" width="8.88671875" customWidth="1"/>
    <col min="286" max="286" width="16" customWidth="1"/>
    <col min="287" max="287" width="8.88671875" customWidth="1"/>
    <col min="288" max="288" width="16" customWidth="1"/>
    <col min="289" max="289" width="8.88671875" customWidth="1"/>
    <col min="290" max="290" width="16" customWidth="1"/>
    <col min="291" max="291" width="8.88671875" customWidth="1"/>
    <col min="292" max="292" width="16" customWidth="1"/>
    <col min="293" max="293" width="8.88671875" customWidth="1"/>
    <col min="294" max="294" width="16" customWidth="1"/>
    <col min="295" max="296" width="8.88671875" customWidth="1"/>
    <col min="297" max="297" width="16" customWidth="1"/>
    <col min="298" max="312" width="8.88671875" customWidth="1"/>
    <col min="313" max="313" width="16" customWidth="1"/>
    <col min="314" max="314" width="8.88671875" customWidth="1"/>
    <col min="315" max="315" width="16" customWidth="1"/>
    <col min="316" max="316" width="8.88671875" customWidth="1"/>
    <col min="317" max="317" width="16" customWidth="1"/>
    <col min="318" max="318" width="8.88671875" customWidth="1"/>
    <col min="319" max="319" width="16" customWidth="1"/>
    <col min="320" max="320" width="8.88671875" customWidth="1"/>
    <col min="321" max="321" width="16" customWidth="1"/>
    <col min="322" max="322" width="8.88671875" customWidth="1"/>
    <col min="323" max="323" width="16" customWidth="1"/>
    <col min="324" max="324" width="8.88671875" customWidth="1"/>
    <col min="325" max="325" width="16" customWidth="1"/>
    <col min="326" max="326" width="8.88671875" customWidth="1"/>
    <col min="327" max="327" width="16" customWidth="1"/>
    <col min="328" max="328" width="8.88671875" customWidth="1"/>
    <col min="329" max="329" width="16" customWidth="1"/>
    <col min="330" max="330" width="8.88671875" customWidth="1"/>
    <col min="331" max="331" width="16" customWidth="1"/>
    <col min="332" max="332" width="8.88671875" customWidth="1"/>
    <col min="333" max="333" width="16" customWidth="1"/>
    <col min="334" max="334" width="8.88671875" customWidth="1"/>
    <col min="335" max="335" width="16" customWidth="1"/>
    <col min="336" max="336" width="8.88671875" customWidth="1"/>
    <col min="337" max="337" width="16" customWidth="1"/>
    <col min="338" max="338" width="8.88671875" customWidth="1"/>
    <col min="339" max="339" width="16" customWidth="1"/>
    <col min="340" max="340" width="8.88671875" customWidth="1"/>
    <col min="341" max="341" width="16" customWidth="1"/>
    <col min="342" max="342" width="8.88671875" customWidth="1"/>
    <col min="343" max="343" width="16" customWidth="1"/>
    <col min="344" max="344" width="8.88671875" customWidth="1"/>
    <col min="345" max="345" width="16" customWidth="1"/>
    <col min="346" max="346" width="8.88671875" customWidth="1"/>
    <col min="347" max="347" width="16" customWidth="1"/>
    <col min="348" max="348" width="8.88671875" customWidth="1"/>
    <col min="349" max="349" width="16" customWidth="1"/>
    <col min="350" max="350" width="8.88671875" customWidth="1"/>
    <col min="351" max="352" width="16" customWidth="1"/>
    <col min="353" max="353" width="8.88671875" customWidth="1"/>
    <col min="354" max="354" width="16" customWidth="1"/>
    <col min="355" max="356" width="8.88671875" customWidth="1"/>
    <col min="357" max="357" width="16" customWidth="1"/>
    <col min="358" max="358" width="8.88671875" customWidth="1"/>
    <col min="359" max="359" width="16" customWidth="1"/>
    <col min="360" max="360" width="8.88671875" customWidth="1"/>
    <col min="361" max="361" width="16" customWidth="1"/>
    <col min="362" max="362" width="8.88671875" customWidth="1"/>
    <col min="363" max="363" width="16" customWidth="1"/>
    <col min="364" max="364" width="8.88671875" customWidth="1"/>
    <col min="365" max="365" width="16" customWidth="1"/>
    <col min="366" max="366" width="8.88671875" customWidth="1"/>
    <col min="367" max="367" width="16" customWidth="1"/>
    <col min="368" max="368" width="8.88671875" customWidth="1"/>
    <col min="369" max="369" width="16" customWidth="1"/>
    <col min="370" max="370" width="8.88671875" customWidth="1"/>
    <col min="371" max="371" width="16" customWidth="1"/>
    <col min="372" max="372" width="8.88671875" customWidth="1"/>
    <col min="373" max="373" width="16" customWidth="1"/>
    <col min="374" max="374" width="8.88671875" customWidth="1"/>
    <col min="375" max="375" width="16" customWidth="1"/>
    <col min="376" max="376" width="8.88671875" customWidth="1"/>
    <col min="377" max="377" width="16" customWidth="1"/>
    <col min="378" max="378" width="8.88671875" customWidth="1"/>
    <col min="379" max="379" width="16" customWidth="1"/>
    <col min="380" max="380" width="8.88671875" customWidth="1"/>
    <col min="381" max="381" width="16" customWidth="1"/>
    <col min="382" max="382" width="8.88671875" customWidth="1"/>
    <col min="383" max="383" width="16" customWidth="1"/>
    <col min="384" max="384" width="8.88671875" customWidth="1"/>
    <col min="385" max="385" width="16" customWidth="1"/>
    <col min="386" max="386" width="8.88671875" customWidth="1"/>
    <col min="387" max="387" width="16" customWidth="1"/>
    <col min="388" max="388" width="8.88671875" customWidth="1"/>
    <col min="389" max="389" width="16" customWidth="1"/>
    <col min="390" max="390" width="8.88671875" customWidth="1"/>
    <col min="391" max="391" width="16" customWidth="1"/>
    <col min="392" max="392" width="8.88671875" customWidth="1"/>
    <col min="393" max="393" width="16" customWidth="1"/>
    <col min="394" max="394" width="8.88671875" customWidth="1"/>
    <col min="395" max="395" width="16" customWidth="1"/>
    <col min="396" max="396" width="8.88671875" customWidth="1"/>
    <col min="397" max="397" width="16" customWidth="1"/>
    <col min="398" max="398" width="8.88671875" customWidth="1"/>
    <col min="399" max="399" width="16" customWidth="1"/>
    <col min="400" max="400" width="8.88671875" customWidth="1"/>
    <col min="401" max="401" width="16" customWidth="1"/>
    <col min="402" max="402" width="8.88671875" customWidth="1"/>
    <col min="403" max="403" width="16" customWidth="1"/>
    <col min="404" max="404" width="8.88671875" customWidth="1"/>
    <col min="405" max="405" width="16" customWidth="1"/>
    <col min="406" max="406" width="8.88671875" customWidth="1"/>
    <col min="407" max="407" width="16" customWidth="1"/>
    <col min="408" max="408" width="8.88671875" customWidth="1"/>
    <col min="409" max="409" width="16" customWidth="1"/>
    <col min="410" max="410" width="8.88671875" customWidth="1"/>
    <col min="411" max="411" width="16" customWidth="1"/>
    <col min="412" max="412" width="8.88671875" customWidth="1"/>
    <col min="413" max="413" width="16" customWidth="1"/>
    <col min="414" max="414" width="8.88671875" customWidth="1"/>
    <col min="415" max="415" width="16" customWidth="1"/>
    <col min="416" max="417" width="8.88671875" customWidth="1"/>
    <col min="418" max="418" width="16" customWidth="1"/>
    <col min="419" max="419" width="8.88671875" customWidth="1"/>
    <col min="420" max="420" width="16" customWidth="1"/>
    <col min="421" max="421" width="8.88671875" customWidth="1"/>
    <col min="422" max="422" width="16" customWidth="1"/>
    <col min="423" max="423" width="8.88671875" customWidth="1"/>
    <col min="424" max="424" width="16" customWidth="1"/>
    <col min="425" max="425" width="8.88671875" customWidth="1"/>
    <col min="426" max="426" width="16" customWidth="1"/>
    <col min="427" max="427" width="8.88671875" customWidth="1"/>
    <col min="428" max="428" width="16" customWidth="1"/>
    <col min="429" max="429" width="8.88671875" customWidth="1"/>
    <col min="430" max="430" width="16" customWidth="1"/>
    <col min="431" max="432" width="8.88671875" customWidth="1"/>
    <col min="433" max="435" width="16" customWidth="1"/>
    <col min="436" max="438" width="8.88671875" customWidth="1"/>
    <col min="439" max="439" width="16" customWidth="1"/>
    <col min="440" max="440" width="8.88671875" customWidth="1"/>
    <col min="441" max="441" width="16" customWidth="1"/>
    <col min="442" max="442" width="8.88671875" customWidth="1"/>
    <col min="443" max="443" width="16" customWidth="1"/>
    <col min="444" max="444" width="8.88671875" customWidth="1"/>
    <col min="445" max="446" width="16" customWidth="1"/>
    <col min="447" max="447" width="8.88671875" customWidth="1"/>
    <col min="448" max="448" width="16" customWidth="1"/>
    <col min="449" max="449" width="8.88671875" customWidth="1"/>
    <col min="450" max="450" width="16" customWidth="1"/>
    <col min="451" max="451" width="8.88671875" customWidth="1"/>
    <col min="452" max="452" width="16" customWidth="1"/>
    <col min="453" max="453" width="8.88671875" customWidth="1"/>
    <col min="454" max="454" width="16" customWidth="1"/>
    <col min="455" max="455" width="8.88671875" customWidth="1"/>
    <col min="456" max="456" width="16" customWidth="1"/>
    <col min="457" max="457" width="8.88671875" customWidth="1"/>
    <col min="458" max="458" width="16" customWidth="1"/>
    <col min="459" max="459" width="8.88671875" customWidth="1"/>
    <col min="460" max="460" width="16" customWidth="1"/>
    <col min="461" max="461" width="8.88671875" customWidth="1"/>
    <col min="462" max="462" width="16" customWidth="1"/>
    <col min="463" max="463" width="8.88671875" customWidth="1"/>
    <col min="464" max="464" width="16" customWidth="1"/>
    <col min="465" max="465" width="8.88671875" customWidth="1"/>
    <col min="466" max="466" width="16" customWidth="1"/>
    <col min="467" max="467" width="8.88671875" customWidth="1"/>
    <col min="468" max="468" width="16" customWidth="1"/>
    <col min="469" max="469" width="8.88671875" customWidth="1"/>
    <col min="470" max="470" width="16" customWidth="1"/>
    <col min="471" max="471" width="8.88671875" customWidth="1"/>
    <col min="472" max="472" width="16" customWidth="1"/>
    <col min="473" max="473" width="8.88671875" customWidth="1"/>
    <col min="474" max="474" width="16" customWidth="1"/>
    <col min="475" max="475" width="8.88671875" customWidth="1"/>
    <col min="476" max="476" width="16" customWidth="1"/>
    <col min="477" max="477" width="8.88671875" customWidth="1"/>
    <col min="478" max="478" width="16" customWidth="1"/>
    <col min="479" max="479" width="8.88671875" customWidth="1"/>
    <col min="480" max="480" width="16" customWidth="1"/>
    <col min="481" max="481" width="8.88671875" customWidth="1"/>
    <col min="482" max="482" width="16" customWidth="1"/>
    <col min="483" max="483" width="8.88671875" customWidth="1"/>
    <col min="484" max="484" width="16" customWidth="1"/>
    <col min="485" max="485" width="8.88671875" customWidth="1"/>
    <col min="486" max="486" width="16" customWidth="1"/>
    <col min="487" max="487" width="8.88671875" customWidth="1"/>
    <col min="488" max="489" width="16" customWidth="1"/>
    <col min="490" max="490" width="8.88671875" customWidth="1"/>
    <col min="491" max="491" width="16" customWidth="1"/>
    <col min="492" max="492" width="8.88671875" customWidth="1"/>
    <col min="493" max="493" width="16" customWidth="1"/>
    <col min="494" max="494" width="8.88671875" customWidth="1"/>
    <col min="495" max="495" width="16" customWidth="1"/>
    <col min="496" max="496" width="8.88671875" customWidth="1"/>
    <col min="497" max="497" width="16" customWidth="1"/>
    <col min="498" max="498" width="8.88671875" customWidth="1"/>
    <col min="499" max="499" width="16" customWidth="1"/>
    <col min="500" max="500" width="8.88671875" customWidth="1"/>
    <col min="501" max="501" width="16" customWidth="1"/>
    <col min="502" max="502" width="8.88671875" customWidth="1"/>
    <col min="503" max="503" width="16" customWidth="1"/>
    <col min="504" max="504" width="8.88671875" customWidth="1"/>
    <col min="505" max="505" width="16" customWidth="1"/>
    <col min="506" max="506" width="8.88671875" customWidth="1"/>
    <col min="507" max="507" width="16" customWidth="1"/>
    <col min="508" max="508" width="8.88671875" customWidth="1"/>
    <col min="509" max="510" width="16" customWidth="1"/>
    <col min="511" max="511" width="8.88671875" customWidth="1"/>
    <col min="512" max="513" width="16" customWidth="1"/>
    <col min="514" max="514" width="8.88671875" customWidth="1"/>
    <col min="515" max="515" width="16" customWidth="1"/>
    <col min="516" max="516" width="8.88671875" customWidth="1"/>
    <col min="517" max="517" width="16" customWidth="1"/>
    <col min="518" max="518" width="8.88671875" customWidth="1"/>
    <col min="519" max="519" width="16" customWidth="1"/>
    <col min="520" max="520" width="8.88671875" customWidth="1"/>
    <col min="521" max="521" width="16" customWidth="1"/>
    <col min="522" max="522" width="8.88671875" customWidth="1"/>
    <col min="523" max="523" width="16" customWidth="1"/>
    <col min="524" max="524" width="8.88671875" customWidth="1"/>
    <col min="525" max="525" width="16" customWidth="1"/>
    <col min="526" max="526" width="8.88671875" customWidth="1"/>
    <col min="527" max="527" width="16" customWidth="1"/>
    <col min="528" max="528" width="8.88671875" customWidth="1"/>
    <col min="529" max="529" width="16" customWidth="1"/>
    <col min="530" max="530" width="8.88671875" customWidth="1"/>
    <col min="531" max="532" width="16" customWidth="1"/>
    <col min="533" max="533" width="8.88671875" customWidth="1"/>
    <col min="534" max="535" width="16" customWidth="1"/>
    <col min="536" max="536" width="8.88671875" customWidth="1"/>
    <col min="537" max="538" width="16" customWidth="1"/>
    <col min="539" max="539" width="8.88671875" customWidth="1"/>
    <col min="540" max="541" width="16" customWidth="1"/>
    <col min="542" max="542" width="8.88671875" customWidth="1"/>
    <col min="543" max="544" width="16" customWidth="1"/>
    <col min="545" max="545" width="8.88671875" customWidth="1"/>
    <col min="546" max="547" width="16" customWidth="1"/>
    <col min="548" max="548" width="8.88671875" customWidth="1"/>
    <col min="549" max="550" width="16" customWidth="1"/>
    <col min="551" max="551" width="8.88671875" customWidth="1"/>
    <col min="552" max="553" width="16" customWidth="1"/>
    <col min="554" max="554" width="8.88671875" customWidth="1"/>
    <col min="555" max="556" width="16" customWidth="1"/>
    <col min="557" max="557" width="8.88671875" customWidth="1"/>
    <col min="558" max="559" width="16" customWidth="1"/>
    <col min="560" max="560" width="8.88671875" customWidth="1"/>
    <col min="561" max="562" width="16" customWidth="1"/>
    <col min="563" max="563" width="8.88671875" customWidth="1"/>
    <col min="564" max="565" width="16" customWidth="1"/>
    <col min="566" max="566" width="8.88671875" customWidth="1"/>
    <col min="567" max="568" width="16" customWidth="1"/>
    <col min="569" max="569" width="8.88671875" customWidth="1"/>
    <col min="570" max="571" width="16" customWidth="1"/>
    <col min="572" max="572" width="8.88671875" customWidth="1"/>
    <col min="573" max="574" width="16" customWidth="1"/>
    <col min="575" max="575" width="8.88671875" customWidth="1"/>
    <col min="576" max="577" width="16" customWidth="1"/>
    <col min="578" max="578" width="8.88671875" customWidth="1"/>
    <col min="579" max="580" width="16" customWidth="1"/>
    <col min="581" max="581" width="8.88671875" customWidth="1"/>
    <col min="582" max="583" width="16" customWidth="1"/>
    <col min="584" max="584" width="8.88671875" customWidth="1"/>
    <col min="585" max="586" width="16" customWidth="1"/>
    <col min="587" max="587" width="8.88671875" customWidth="1"/>
    <col min="588" max="589" width="16" customWidth="1"/>
    <col min="590" max="590" width="8.88671875" customWidth="1"/>
    <col min="591" max="592" width="16" customWidth="1"/>
    <col min="593" max="593" width="8.88671875" customWidth="1"/>
    <col min="594" max="595" width="16" customWidth="1"/>
    <col min="596" max="596" width="8.88671875" customWidth="1"/>
    <col min="597" max="598" width="16" customWidth="1"/>
    <col min="599" max="599" width="8.88671875" customWidth="1"/>
    <col min="600" max="601" width="16" customWidth="1"/>
    <col min="602" max="602" width="8.88671875" customWidth="1"/>
    <col min="603" max="604" width="16" customWidth="1"/>
    <col min="605" max="605" width="8.88671875" customWidth="1"/>
    <col min="606" max="607" width="16" customWidth="1"/>
    <col min="608" max="608" width="8.88671875" customWidth="1"/>
    <col min="609" max="610" width="16" customWidth="1"/>
    <col min="611" max="611" width="8.88671875" customWidth="1"/>
    <col min="612" max="613" width="16" customWidth="1"/>
    <col min="614" max="614" width="8.88671875" customWidth="1"/>
    <col min="615" max="616" width="16" customWidth="1"/>
    <col min="617" max="617" width="8.88671875" customWidth="1"/>
    <col min="618" max="619" width="16" customWidth="1"/>
    <col min="620" max="620" width="8.88671875" customWidth="1"/>
    <col min="621" max="622" width="16" customWidth="1"/>
    <col min="623" max="623" width="8.88671875" customWidth="1"/>
    <col min="624" max="625" width="16" customWidth="1"/>
    <col min="626" max="626" width="8.88671875" customWidth="1"/>
    <col min="627" max="628" width="16" customWidth="1"/>
    <col min="629" max="629" width="8.88671875" customWidth="1"/>
    <col min="630" max="631" width="16" customWidth="1"/>
    <col min="632" max="632" width="8.88671875" customWidth="1"/>
    <col min="633" max="634" width="16" customWidth="1"/>
    <col min="635" max="635" width="8.88671875" customWidth="1"/>
    <col min="636" max="637" width="16" customWidth="1"/>
    <col min="638" max="638" width="8.88671875" customWidth="1"/>
    <col min="639" max="640" width="16" customWidth="1"/>
    <col min="641" max="641" width="8.88671875" customWidth="1"/>
    <col min="642" max="643" width="16" customWidth="1"/>
    <col min="644" max="644" width="8.88671875" customWidth="1"/>
    <col min="645" max="646" width="16" customWidth="1"/>
    <col min="647" max="647" width="8.88671875" customWidth="1"/>
    <col min="648" max="649" width="16" customWidth="1"/>
    <col min="650" max="650" width="8.88671875" customWidth="1"/>
    <col min="651" max="652" width="16" customWidth="1"/>
    <col min="653" max="653" width="8.88671875" customWidth="1"/>
    <col min="654" max="655" width="16" customWidth="1"/>
    <col min="656" max="656" width="8.88671875" customWidth="1"/>
    <col min="657" max="658" width="16" customWidth="1"/>
    <col min="659" max="659" width="8.88671875" customWidth="1"/>
    <col min="660" max="661" width="16" customWidth="1"/>
    <col min="662" max="662" width="8.88671875" customWidth="1"/>
    <col min="663" max="664" width="16" customWidth="1"/>
    <col min="665" max="665" width="8.88671875" customWidth="1"/>
    <col min="666" max="667" width="16" customWidth="1"/>
    <col min="668" max="668" width="8.88671875" customWidth="1"/>
    <col min="669" max="670" width="16" customWidth="1"/>
    <col min="671" max="671" width="8.88671875" customWidth="1"/>
    <col min="672" max="673" width="16" customWidth="1"/>
    <col min="674" max="674" width="8.88671875" customWidth="1"/>
    <col min="675" max="676" width="16" customWidth="1"/>
    <col min="677" max="677" width="8.88671875" customWidth="1"/>
    <col min="678" max="679" width="16" customWidth="1"/>
    <col min="680" max="680" width="8.88671875" customWidth="1"/>
    <col min="681" max="682" width="16" customWidth="1"/>
    <col min="683" max="683" width="8.88671875" customWidth="1"/>
    <col min="684" max="685" width="16" customWidth="1"/>
    <col min="686" max="686" width="8.88671875" customWidth="1"/>
    <col min="687" max="688" width="16" customWidth="1"/>
    <col min="689" max="689" width="8.88671875" customWidth="1"/>
    <col min="690" max="691" width="16" customWidth="1"/>
    <col min="692" max="692" width="8.88671875" customWidth="1"/>
    <col min="693" max="694" width="16" customWidth="1"/>
    <col min="695" max="695" width="8.88671875" customWidth="1"/>
    <col min="696" max="697" width="16" customWidth="1"/>
    <col min="698" max="698" width="8.88671875" customWidth="1"/>
    <col min="699" max="700" width="16" customWidth="1"/>
    <col min="701" max="701" width="8.88671875" customWidth="1"/>
    <col min="702" max="703" width="16" customWidth="1"/>
    <col min="704" max="704" width="8.88671875" customWidth="1"/>
    <col min="705" max="706" width="16" customWidth="1"/>
    <col min="707" max="710" width="8.88671875" customWidth="1"/>
    <col min="711" max="711" width="16" customWidth="1"/>
    <col min="712" max="712" width="8.88671875" customWidth="1"/>
    <col min="713" max="715" width="16" customWidth="1"/>
    <col min="716" max="716" width="8.88671875" customWidth="1"/>
    <col min="717" max="718" width="16" customWidth="1"/>
    <col min="719" max="719" width="8.88671875" customWidth="1"/>
    <col min="720" max="722" width="16" customWidth="1"/>
    <col min="723" max="724" width="8.88671875" customWidth="1"/>
    <col min="725" max="725" width="16" customWidth="1"/>
    <col min="726" max="727" width="8.88671875" customWidth="1"/>
    <col min="728" max="729" width="16" customWidth="1"/>
    <col min="730" max="731" width="8.88671875" customWidth="1"/>
    <col min="732" max="733" width="16" customWidth="1"/>
    <col min="734" max="734" width="8.88671875" customWidth="1"/>
    <col min="735" max="736" width="16" customWidth="1"/>
    <col min="737" max="737" width="8.88671875" customWidth="1"/>
    <col min="738" max="739" width="16" customWidth="1"/>
    <col min="740" max="741" width="8.88671875" customWidth="1"/>
    <col min="742" max="743" width="16" customWidth="1"/>
    <col min="744" max="744" width="8.88671875" customWidth="1"/>
    <col min="745" max="746" width="16" customWidth="1"/>
    <col min="747" max="748" width="8.88671875" customWidth="1"/>
    <col min="749" max="750" width="16" customWidth="1"/>
    <col min="751" max="752" width="8.88671875" customWidth="1"/>
    <col min="753" max="754" width="16" customWidth="1"/>
    <col min="755" max="755" width="8.88671875" customWidth="1"/>
    <col min="756" max="756" width="16" customWidth="1"/>
    <col min="757" max="757" width="8.88671875" customWidth="1"/>
    <col min="758" max="758" width="16" customWidth="1"/>
    <col min="759" max="760" width="8.88671875" customWidth="1"/>
    <col min="761" max="761" width="16" customWidth="1"/>
    <col min="762" max="762" width="8.88671875" customWidth="1"/>
    <col min="763" max="763" width="16" customWidth="1"/>
    <col min="764" max="764" width="8.88671875" customWidth="1"/>
    <col min="765" max="766" width="16" customWidth="1"/>
    <col min="767" max="767" width="8.88671875" customWidth="1"/>
    <col min="768" max="769" width="16" customWidth="1"/>
    <col min="770" max="771" width="8.88671875" customWidth="1"/>
    <col min="772" max="773" width="16" customWidth="1"/>
    <col min="774" max="774" width="8.88671875" customWidth="1"/>
    <col min="775" max="775" width="16" customWidth="1"/>
    <col min="776" max="776" width="8.88671875" customWidth="1"/>
    <col min="777" max="777" width="16" customWidth="1"/>
    <col min="778" max="778" width="8.88671875" customWidth="1"/>
    <col min="779" max="779" width="16" customWidth="1"/>
    <col min="780" max="780" width="8.88671875" customWidth="1"/>
    <col min="781" max="781" width="16" customWidth="1"/>
    <col min="782" max="782" width="8.88671875" customWidth="1"/>
    <col min="783" max="783" width="16" customWidth="1"/>
    <col min="784" max="784" width="8.88671875" customWidth="1"/>
    <col min="785" max="785" width="16" customWidth="1"/>
    <col min="786" max="786" width="8.88671875" customWidth="1"/>
    <col min="787" max="787" width="16" customWidth="1"/>
    <col min="788" max="788" width="8.88671875" customWidth="1"/>
    <col min="789" max="789" width="16" customWidth="1"/>
    <col min="790" max="790" width="8.88671875" customWidth="1"/>
    <col min="791" max="792" width="16" customWidth="1"/>
    <col min="793" max="793" width="8.88671875" customWidth="1"/>
    <col min="794" max="794" width="16" customWidth="1"/>
    <col min="795" max="795" width="8.88671875" customWidth="1"/>
    <col min="796" max="798" width="16" customWidth="1"/>
    <col min="799" max="799" width="8.88671875" customWidth="1"/>
    <col min="800" max="803" width="16" customWidth="1"/>
    <col min="804" max="804" width="8.88671875" customWidth="1"/>
    <col min="805" max="808" width="16" customWidth="1"/>
    <col min="809" max="809" width="8.88671875" customWidth="1"/>
    <col min="810" max="816" width="16" customWidth="1"/>
    <col min="817" max="818" width="8.88671875" customWidth="1"/>
    <col min="819" max="819" width="16" customWidth="1"/>
    <col min="820" max="820" width="8.88671875" customWidth="1"/>
    <col min="821" max="821" width="16" customWidth="1"/>
    <col min="822" max="822" width="8.88671875" customWidth="1"/>
    <col min="823" max="823" width="16" customWidth="1"/>
    <col min="824" max="824" width="8.88671875" customWidth="1"/>
    <col min="825" max="825" width="16" customWidth="1"/>
    <col min="826" max="826" width="8.88671875" customWidth="1"/>
    <col min="827" max="827" width="16" customWidth="1"/>
    <col min="828" max="828" width="8.88671875" customWidth="1"/>
    <col min="829" max="829" width="16" customWidth="1"/>
    <col min="830" max="830" width="8.88671875" customWidth="1"/>
    <col min="831" max="831" width="16" customWidth="1"/>
    <col min="832" max="832" width="8.88671875" customWidth="1"/>
    <col min="833" max="833" width="16" customWidth="1"/>
    <col min="834" max="834" width="8.88671875" customWidth="1"/>
    <col min="835" max="835" width="16" customWidth="1"/>
    <col min="836" max="836" width="8.88671875" customWidth="1"/>
    <col min="837" max="837" width="16" customWidth="1"/>
    <col min="838" max="838" width="8.88671875" customWidth="1"/>
    <col min="839" max="839" width="16" customWidth="1"/>
    <col min="840" max="840" width="8.88671875" customWidth="1"/>
    <col min="841" max="841" width="16" customWidth="1"/>
    <col min="842" max="842" width="8.88671875" customWidth="1"/>
    <col min="843" max="843" width="16" customWidth="1"/>
    <col min="844" max="844" width="8.88671875" customWidth="1"/>
    <col min="845" max="845" width="16" customWidth="1"/>
    <col min="846" max="846" width="8.88671875" customWidth="1"/>
    <col min="847" max="847" width="16" customWidth="1"/>
    <col min="848" max="848" width="8.88671875" customWidth="1"/>
    <col min="849" max="849" width="16" customWidth="1"/>
    <col min="850" max="850" width="8.88671875" customWidth="1"/>
    <col min="851" max="851" width="16" customWidth="1"/>
    <col min="852" max="852" width="8.88671875" customWidth="1"/>
    <col min="853" max="853" width="16" customWidth="1"/>
    <col min="854" max="854" width="8.88671875" customWidth="1"/>
    <col min="855" max="855" width="16" customWidth="1"/>
    <col min="856" max="856" width="8.88671875" customWidth="1"/>
    <col min="857" max="857" width="16" customWidth="1"/>
    <col min="858" max="858" width="8.88671875" customWidth="1"/>
    <col min="859" max="859" width="16" customWidth="1"/>
    <col min="860" max="860" width="8.88671875" customWidth="1"/>
    <col min="861" max="861" width="16" customWidth="1"/>
    <col min="862" max="862" width="8.88671875" customWidth="1"/>
    <col min="863" max="863" width="16" customWidth="1"/>
    <col min="864" max="865" width="8.88671875" customWidth="1"/>
    <col min="866" max="866" width="16" customWidth="1"/>
    <col min="867" max="868" width="8.88671875" customWidth="1"/>
    <col min="869" max="869" width="16" customWidth="1"/>
    <col min="870" max="870" width="8.88671875" customWidth="1"/>
    <col min="871" max="871" width="16" customWidth="1"/>
    <col min="872" max="893" width="8.88671875" customWidth="1"/>
    <col min="894" max="894" width="16" customWidth="1"/>
    <col min="895" max="895" width="8.88671875" customWidth="1"/>
    <col min="896" max="896" width="16" customWidth="1"/>
    <col min="897" max="897" width="8.88671875" customWidth="1"/>
    <col min="898" max="898" width="16" customWidth="1"/>
    <col min="899" max="899" width="8.88671875" customWidth="1"/>
    <col min="900" max="900" width="16" customWidth="1"/>
    <col min="901" max="901" width="8.88671875" customWidth="1"/>
    <col min="902" max="902" width="16" customWidth="1"/>
    <col min="903" max="903" width="8.88671875" customWidth="1"/>
    <col min="904" max="904" width="16" customWidth="1"/>
    <col min="905" max="905" width="8.88671875" customWidth="1"/>
    <col min="906" max="906" width="16" customWidth="1"/>
    <col min="907" max="907" width="8.88671875" customWidth="1"/>
    <col min="908" max="908" width="16" customWidth="1"/>
    <col min="909" max="909" width="8.88671875" customWidth="1"/>
    <col min="910" max="910" width="16" customWidth="1"/>
    <col min="911" max="911" width="8.88671875" customWidth="1"/>
    <col min="912" max="912" width="16" customWidth="1"/>
    <col min="913" max="913" width="8.88671875" customWidth="1"/>
    <col min="914" max="914" width="16" customWidth="1"/>
    <col min="915" max="915" width="8.88671875" customWidth="1"/>
    <col min="916" max="916" width="16" customWidth="1"/>
    <col min="917" max="917" width="8.88671875" customWidth="1"/>
    <col min="918" max="918" width="16" customWidth="1"/>
    <col min="919" max="919" width="8.88671875" customWidth="1"/>
    <col min="920" max="920" width="16" customWidth="1"/>
    <col min="921" max="921" width="8.88671875" customWidth="1"/>
    <col min="922" max="922" width="16" customWidth="1"/>
    <col min="923" max="923" width="8.88671875" customWidth="1"/>
    <col min="924" max="924" width="16" customWidth="1"/>
    <col min="925" max="925" width="8.88671875" customWidth="1"/>
    <col min="926" max="926" width="16" customWidth="1"/>
    <col min="927" max="927" width="8.88671875" customWidth="1"/>
    <col min="928" max="928" width="16" customWidth="1"/>
    <col min="929" max="929" width="8.88671875" customWidth="1"/>
    <col min="930" max="930" width="16" customWidth="1"/>
    <col min="931" max="931" width="8.88671875" customWidth="1"/>
    <col min="932" max="932" width="16" customWidth="1"/>
    <col min="933" max="933" width="8.88671875" customWidth="1"/>
    <col min="934" max="934" width="16" customWidth="1"/>
    <col min="935" max="935" width="8.88671875" customWidth="1"/>
    <col min="936" max="936" width="16" customWidth="1"/>
    <col min="937" max="937" width="8.88671875" customWidth="1"/>
    <col min="938" max="938" width="16" customWidth="1"/>
    <col min="939" max="939" width="8.88671875" customWidth="1"/>
    <col min="940" max="940" width="16" customWidth="1"/>
    <col min="941" max="941" width="8.88671875" customWidth="1"/>
    <col min="942" max="942" width="16" customWidth="1"/>
    <col min="943" max="943" width="8.88671875" customWidth="1"/>
    <col min="944" max="944" width="16" customWidth="1"/>
    <col min="945" max="945" width="8.88671875" customWidth="1"/>
    <col min="946" max="946" width="16" customWidth="1"/>
    <col min="947" max="947" width="8.88671875" customWidth="1"/>
    <col min="948" max="948" width="16" customWidth="1"/>
    <col min="949" max="949" width="8.88671875" customWidth="1"/>
    <col min="950" max="950" width="16" customWidth="1"/>
    <col min="951" max="951" width="8.88671875" customWidth="1"/>
    <col min="952" max="952" width="16" customWidth="1"/>
    <col min="953" max="953" width="8.88671875" customWidth="1"/>
    <col min="954" max="954" width="16" customWidth="1"/>
    <col min="955" max="955" width="8.88671875" customWidth="1"/>
    <col min="956" max="956" width="16" customWidth="1"/>
    <col min="957" max="957" width="8.88671875" customWidth="1"/>
    <col min="958" max="958" width="16" customWidth="1"/>
    <col min="959" max="959" width="8.88671875" customWidth="1"/>
    <col min="960" max="960" width="16" customWidth="1"/>
    <col min="961" max="961" width="8.88671875" customWidth="1"/>
    <col min="962" max="962" width="16" customWidth="1"/>
    <col min="963" max="963" width="8.88671875" customWidth="1"/>
    <col min="964" max="964" width="16" customWidth="1"/>
    <col min="965" max="965" width="8.88671875" customWidth="1"/>
    <col min="966" max="966" width="16" customWidth="1"/>
    <col min="967" max="967" width="8.88671875" customWidth="1"/>
    <col min="968" max="968" width="16" customWidth="1"/>
    <col min="969" max="969" width="8.88671875" customWidth="1"/>
    <col min="970" max="970" width="16" customWidth="1"/>
    <col min="971" max="971" width="8.88671875" customWidth="1"/>
    <col min="972" max="972" width="16" customWidth="1"/>
    <col min="973" max="973" width="8.88671875" customWidth="1"/>
    <col min="974" max="974" width="16" customWidth="1"/>
    <col min="975" max="975" width="8.88671875" customWidth="1"/>
    <col min="976" max="976" width="16" customWidth="1"/>
    <col min="977" max="977" width="8.88671875" customWidth="1"/>
    <col min="978" max="978" width="16" customWidth="1"/>
    <col min="979" max="979" width="8.88671875" customWidth="1"/>
    <col min="980" max="980" width="16" customWidth="1"/>
    <col min="981" max="981" width="8.88671875" customWidth="1"/>
    <col min="982" max="982" width="16" customWidth="1"/>
    <col min="983" max="983" width="8.88671875" customWidth="1"/>
    <col min="984" max="984" width="16" customWidth="1"/>
    <col min="985" max="985" width="8.88671875" customWidth="1"/>
    <col min="986" max="986" width="16" customWidth="1"/>
    <col min="987" max="987" width="8.88671875" customWidth="1"/>
    <col min="988" max="988" width="16" customWidth="1"/>
    <col min="989" max="989" width="8.88671875" customWidth="1"/>
    <col min="990" max="990" width="16" customWidth="1"/>
    <col min="991" max="991" width="8.88671875" customWidth="1"/>
    <col min="992" max="992" width="16" customWidth="1"/>
    <col min="993" max="993" width="8.88671875" customWidth="1"/>
    <col min="994" max="994" width="16" customWidth="1"/>
    <col min="995" max="995" width="8.88671875" customWidth="1"/>
    <col min="996" max="996" width="16" customWidth="1"/>
    <col min="997" max="997" width="8.88671875" customWidth="1"/>
    <col min="998" max="998" width="16" customWidth="1"/>
    <col min="999" max="999" width="8.88671875" customWidth="1"/>
    <col min="1000" max="1000" width="16" customWidth="1"/>
    <col min="1001" max="1001" width="8.88671875" customWidth="1"/>
    <col min="1002" max="1002" width="16" customWidth="1"/>
    <col min="1003" max="1003" width="8.88671875" customWidth="1"/>
    <col min="1004" max="1004" width="16" customWidth="1"/>
    <col min="1005" max="1005" width="8.88671875" customWidth="1"/>
    <col min="1006" max="1006" width="16" customWidth="1"/>
    <col min="1007" max="1007" width="8.88671875" customWidth="1"/>
    <col min="1008" max="1008" width="16" customWidth="1"/>
    <col min="1009" max="1009" width="8.88671875" customWidth="1"/>
    <col min="1010" max="1010" width="16" customWidth="1"/>
    <col min="1011" max="1011" width="8.88671875" customWidth="1"/>
    <col min="1012" max="1012" width="16" customWidth="1"/>
    <col min="1013" max="1013" width="8.88671875" customWidth="1"/>
    <col min="1014" max="1014" width="16" customWidth="1"/>
    <col min="1015" max="1015" width="8.88671875" customWidth="1"/>
    <col min="1016" max="1016" width="16" customWidth="1"/>
    <col min="1017" max="1017" width="8.88671875" customWidth="1"/>
    <col min="1018" max="1018" width="16" customWidth="1"/>
    <col min="1019" max="1019" width="8.88671875" customWidth="1"/>
    <col min="1020" max="1020" width="16" customWidth="1"/>
    <col min="1021" max="1021" width="8.88671875" customWidth="1"/>
    <col min="1022" max="1022" width="16" customWidth="1"/>
    <col min="1023" max="1023" width="8.88671875" customWidth="1"/>
    <col min="1024" max="1024" width="16" customWidth="1"/>
    <col min="1025" max="1025" width="8.88671875" customWidth="1"/>
    <col min="1026" max="1026" width="16" customWidth="1"/>
    <col min="1027" max="1027" width="8.88671875" customWidth="1"/>
    <col min="1028" max="1028" width="16" customWidth="1"/>
    <col min="1029" max="1029" width="8.88671875" customWidth="1"/>
    <col min="1030" max="1030" width="16" customWidth="1"/>
    <col min="1031" max="1031" width="8.88671875" customWidth="1"/>
    <col min="1032" max="1032" width="16" customWidth="1"/>
    <col min="1033" max="1033" width="8.88671875" customWidth="1"/>
    <col min="1034" max="1034" width="16" customWidth="1"/>
    <col min="1035" max="1035" width="8.88671875" customWidth="1"/>
    <col min="1036" max="1036" width="16" customWidth="1"/>
    <col min="1037" max="1037" width="8.88671875" customWidth="1"/>
    <col min="1038" max="1038" width="16" customWidth="1"/>
    <col min="1039" max="1039" width="8.88671875" customWidth="1"/>
    <col min="1040" max="1040" width="16" customWidth="1"/>
    <col min="1041" max="1041" width="8.88671875" customWidth="1"/>
    <col min="1042" max="1042" width="16" customWidth="1"/>
    <col min="1043" max="1043" width="8.88671875" customWidth="1"/>
    <col min="1044" max="1044" width="16" customWidth="1"/>
    <col min="1045" max="1045" width="8.88671875" customWidth="1"/>
    <col min="1046" max="1046" width="16" customWidth="1"/>
    <col min="1047" max="1047" width="8.88671875" customWidth="1"/>
    <col min="1048" max="1048" width="16" customWidth="1"/>
    <col min="1049" max="1049" width="8.88671875" customWidth="1"/>
    <col min="1050" max="1050" width="16" customWidth="1"/>
    <col min="1051" max="1051" width="8.88671875" customWidth="1"/>
    <col min="1052" max="1052" width="16" customWidth="1"/>
    <col min="1053" max="1053" width="8.88671875" customWidth="1"/>
    <col min="1054" max="1054" width="16" customWidth="1"/>
    <col min="1055" max="1055" width="8.88671875" customWidth="1"/>
    <col min="1056" max="1056" width="16" customWidth="1"/>
    <col min="1057" max="1057" width="8.88671875" customWidth="1"/>
    <col min="1058" max="1058" width="16" customWidth="1"/>
    <col min="1059" max="1059" width="8.88671875" customWidth="1"/>
    <col min="1060" max="1060" width="16" customWidth="1"/>
    <col min="1061" max="1061" width="8.88671875" customWidth="1"/>
    <col min="1062" max="1062" width="16" customWidth="1"/>
    <col min="1063" max="1063" width="8.88671875" customWidth="1"/>
    <col min="1064" max="1064" width="16" customWidth="1"/>
    <col min="1065" max="1065" width="8.88671875" customWidth="1"/>
    <col min="1066" max="1066" width="16" customWidth="1"/>
    <col min="1067" max="1067" width="8.88671875" customWidth="1"/>
    <col min="1068" max="1068" width="16" customWidth="1"/>
    <col min="1069" max="1069" width="8.88671875" customWidth="1"/>
    <col min="1070" max="1070" width="16" customWidth="1"/>
    <col min="1071" max="1071" width="8.88671875" customWidth="1"/>
    <col min="1072" max="1072" width="16" customWidth="1"/>
    <col min="1073" max="1073" width="8.88671875" customWidth="1"/>
    <col min="1074" max="1074" width="16" customWidth="1"/>
    <col min="1075" max="1075" width="8.88671875" customWidth="1"/>
    <col min="1076" max="1076" width="16" customWidth="1"/>
    <col min="1077" max="1077" width="8.88671875" customWidth="1"/>
    <col min="1078" max="1078" width="16" customWidth="1"/>
    <col min="1079" max="1079" width="8.88671875" customWidth="1"/>
    <col min="1080" max="1080" width="16" customWidth="1"/>
    <col min="1081" max="1081" width="8.88671875" customWidth="1"/>
    <col min="1082" max="1082" width="16" customWidth="1"/>
    <col min="1083" max="1083" width="8.88671875" customWidth="1"/>
    <col min="1084" max="1084" width="16" customWidth="1"/>
    <col min="1085" max="1085" width="8.88671875" customWidth="1"/>
    <col min="1086" max="1086" width="16" customWidth="1"/>
    <col min="1087" max="1087" width="8.88671875" customWidth="1"/>
    <col min="1088" max="1088" width="16" customWidth="1"/>
    <col min="1089" max="1089" width="8.88671875" customWidth="1"/>
    <col min="1090" max="1090" width="16" customWidth="1"/>
    <col min="1091" max="1091" width="8.88671875" customWidth="1"/>
    <col min="1092" max="1092" width="16" customWidth="1"/>
    <col min="1093" max="1093" width="8.88671875" customWidth="1"/>
    <col min="1094" max="1094" width="16" customWidth="1"/>
    <col min="1095" max="1095" width="8.88671875" customWidth="1"/>
    <col min="1096" max="1096" width="16" customWidth="1"/>
    <col min="1097" max="1097" width="8.88671875" customWidth="1"/>
    <col min="1098" max="1098" width="16" customWidth="1"/>
    <col min="1099" max="1099" width="8.88671875" customWidth="1"/>
    <col min="1100" max="1100" width="16" customWidth="1"/>
    <col min="1101" max="1101" width="8.88671875" customWidth="1"/>
    <col min="1102" max="1102" width="16" customWidth="1"/>
    <col min="1103" max="1103" width="8.88671875" customWidth="1"/>
    <col min="1104" max="1104" width="16" customWidth="1"/>
    <col min="1105" max="1105" width="8.88671875" customWidth="1"/>
    <col min="1106" max="1106" width="16" customWidth="1"/>
    <col min="1107" max="1107" width="8.88671875" customWidth="1"/>
    <col min="1108" max="1108" width="16" customWidth="1"/>
    <col min="1109" max="1109" width="8.88671875" customWidth="1"/>
    <col min="1110" max="1110" width="16" customWidth="1"/>
    <col min="1111" max="1111" width="8.88671875" customWidth="1"/>
    <col min="1112" max="1112" width="16" customWidth="1"/>
    <col min="1113" max="1113" width="8.88671875" customWidth="1"/>
    <col min="1114" max="1114" width="16" customWidth="1"/>
    <col min="1115" max="1115" width="8.88671875" customWidth="1"/>
    <col min="1116" max="1116" width="16" customWidth="1"/>
    <col min="1117" max="1169" width="8.88671875" customWidth="1"/>
    <col min="1170" max="1171" width="16" customWidth="1"/>
    <col min="1172" max="1172" width="8.88671875" customWidth="1"/>
    <col min="1173" max="1174" width="16" customWidth="1"/>
    <col min="1175" max="1175" width="8.88671875" customWidth="1"/>
    <col min="1176" max="1177" width="16" customWidth="1"/>
    <col min="1178" max="1178" width="8.88671875" customWidth="1"/>
    <col min="1179" max="1180" width="16" customWidth="1"/>
    <col min="1181" max="1181" width="8.88671875" customWidth="1"/>
    <col min="1182" max="1183" width="16" customWidth="1"/>
    <col min="1184" max="1184" width="8.88671875" customWidth="1"/>
    <col min="1185" max="1186" width="16" customWidth="1"/>
    <col min="1187" max="1187" width="8.88671875" customWidth="1"/>
    <col min="1188" max="1189" width="16" customWidth="1"/>
    <col min="1190" max="1190" width="8.88671875" customWidth="1"/>
    <col min="1191" max="1192" width="16" customWidth="1"/>
    <col min="1193" max="1193" width="8.88671875" customWidth="1"/>
    <col min="1194" max="1195" width="16" customWidth="1"/>
    <col min="1196" max="1196" width="8.88671875" customWidth="1"/>
    <col min="1197" max="1198" width="16" customWidth="1"/>
    <col min="1199" max="1199" width="8.88671875" customWidth="1"/>
    <col min="1200" max="1201" width="16" customWidth="1"/>
    <col min="1202" max="1202" width="8.88671875" customWidth="1"/>
    <col min="1203" max="1204" width="16" customWidth="1"/>
    <col min="1205" max="1205" width="8.88671875" customWidth="1"/>
    <col min="1206" max="1207" width="16" customWidth="1"/>
    <col min="1208" max="1208" width="8.88671875" customWidth="1"/>
    <col min="1209" max="1210" width="16" customWidth="1"/>
    <col min="1211" max="1211" width="8.88671875" customWidth="1"/>
    <col min="1212" max="1213" width="16" customWidth="1"/>
    <col min="1214" max="1214" width="8.88671875" customWidth="1"/>
    <col min="1215" max="1216" width="16" customWidth="1"/>
    <col min="1217" max="1217" width="8.88671875" customWidth="1"/>
    <col min="1218" max="1219" width="16" customWidth="1"/>
    <col min="1220" max="1220" width="8.88671875" customWidth="1"/>
    <col min="1221" max="1222" width="16" customWidth="1"/>
    <col min="1223" max="1223" width="8.88671875" customWidth="1"/>
    <col min="1224" max="1225" width="16" customWidth="1"/>
    <col min="1226" max="1226" width="8.88671875" customWidth="1"/>
    <col min="1227" max="1228" width="16" customWidth="1"/>
    <col min="1229" max="1229" width="8.88671875" customWidth="1"/>
    <col min="1230" max="1231" width="16" customWidth="1"/>
    <col min="1232" max="1232" width="8.88671875" customWidth="1"/>
    <col min="1233" max="1234" width="16" customWidth="1"/>
    <col min="1235" max="1235" width="8.88671875" customWidth="1"/>
    <col min="1236" max="1237" width="16" customWidth="1"/>
    <col min="1238" max="1238" width="8.88671875" customWidth="1"/>
    <col min="1239" max="1240" width="16" customWidth="1"/>
    <col min="1241" max="1241" width="8.88671875" customWidth="1"/>
    <col min="1242" max="1243" width="16" customWidth="1"/>
    <col min="1244" max="1244" width="8.88671875" customWidth="1"/>
    <col min="1245" max="1246" width="16" customWidth="1"/>
    <col min="1247" max="1247" width="8.88671875" customWidth="1"/>
    <col min="1248" max="1249" width="16" customWidth="1"/>
    <col min="1250" max="1250" width="8.88671875" customWidth="1"/>
    <col min="1251" max="1252" width="16" customWidth="1"/>
    <col min="1253" max="1253" width="8.88671875" customWidth="1"/>
    <col min="1254" max="1255" width="16" customWidth="1"/>
    <col min="1256" max="1256" width="8.88671875" customWidth="1"/>
    <col min="1257" max="1258" width="16" customWidth="1"/>
    <col min="1259" max="1259" width="8.88671875" customWidth="1"/>
    <col min="1260" max="1261" width="16" customWidth="1"/>
    <col min="1262" max="1262" width="8.88671875" customWidth="1"/>
    <col min="1263" max="1264" width="16" customWidth="1"/>
    <col min="1265" max="1265" width="8.88671875" customWidth="1"/>
    <col min="1266" max="1267" width="16" customWidth="1"/>
    <col min="1268" max="1268" width="8.88671875" customWidth="1"/>
    <col min="1269" max="1270" width="16" customWidth="1"/>
    <col min="1271" max="1271" width="8.88671875" customWidth="1"/>
    <col min="1272" max="1273" width="16" customWidth="1"/>
    <col min="1274" max="1274" width="8.88671875" customWidth="1"/>
    <col min="1275" max="1276" width="16" customWidth="1"/>
    <col min="1277" max="1277" width="8.88671875" customWidth="1"/>
    <col min="1278" max="1279" width="16" customWidth="1"/>
    <col min="1280" max="1280" width="8.88671875" customWidth="1"/>
    <col min="1281" max="1282" width="16" customWidth="1"/>
    <col min="1283" max="1283" width="8.88671875" customWidth="1"/>
    <col min="1284" max="1285" width="16" customWidth="1"/>
    <col min="1286" max="1286" width="8.88671875" customWidth="1"/>
    <col min="1287" max="1288" width="16" customWidth="1"/>
    <col min="1289" max="1289" width="8.88671875" customWidth="1"/>
    <col min="1290" max="1291" width="16" customWidth="1"/>
    <col min="1292" max="1292" width="8.88671875" customWidth="1"/>
    <col min="1293" max="1294" width="16" customWidth="1"/>
    <col min="1295" max="1295" width="8.88671875" customWidth="1"/>
    <col min="1296" max="1297" width="16" customWidth="1"/>
    <col min="1298" max="1298" width="8.88671875" customWidth="1"/>
    <col min="1299" max="1300" width="16" customWidth="1"/>
    <col min="1301" max="1301" width="8.88671875" customWidth="1"/>
    <col min="1302" max="1303" width="16" customWidth="1"/>
    <col min="1304" max="1304" width="8.88671875" customWidth="1"/>
    <col min="1305" max="1306" width="16" customWidth="1"/>
    <col min="1307" max="1307" width="8.88671875" customWidth="1"/>
    <col min="1308" max="1309" width="16" customWidth="1"/>
    <col min="1310" max="1310" width="8.88671875" customWidth="1"/>
    <col min="1311" max="1312" width="16" customWidth="1"/>
    <col min="1313" max="1313" width="8.88671875" customWidth="1"/>
    <col min="1314" max="1315" width="16" customWidth="1"/>
    <col min="1316" max="1316" width="8.88671875" customWidth="1"/>
    <col min="1317" max="1319" width="16" customWidth="1"/>
    <col min="1320" max="1320" width="8.88671875" customWidth="1"/>
    <col min="1321" max="1323" width="16" customWidth="1"/>
    <col min="1324" max="1324" width="8.88671875" customWidth="1"/>
    <col min="1325" max="1326" width="16" customWidth="1"/>
    <col min="1327" max="1327" width="8.88671875" customWidth="1"/>
    <col min="1328" max="1332" width="16" customWidth="1"/>
    <col min="1333" max="1333" width="8.88671875" customWidth="1"/>
    <col min="1334" max="1338" width="16" customWidth="1"/>
    <col min="1339" max="1339" width="8.88671875" customWidth="1"/>
    <col min="1340" max="1344" width="16" customWidth="1"/>
    <col min="1345" max="1345" width="8.88671875" customWidth="1"/>
    <col min="1346" max="1351" width="16" customWidth="1"/>
    <col min="1352" max="1352" width="8.88671875" customWidth="1"/>
    <col min="1353" max="1358" width="16" customWidth="1"/>
    <col min="1359" max="1359" width="8.88671875" customWidth="1"/>
    <col min="1360" max="1365" width="16" customWidth="1"/>
    <col min="1366" max="1366" width="8.88671875" customWidth="1"/>
    <col min="1367" max="1372" width="16" customWidth="1"/>
    <col min="1373" max="1373" width="8.88671875" customWidth="1"/>
    <col min="1374" max="1379" width="16" customWidth="1"/>
    <col min="1380" max="1380" width="8.88671875" customWidth="1"/>
    <col min="1381" max="1386" width="16" customWidth="1"/>
    <col min="1387" max="1387" width="8.88671875" customWidth="1"/>
    <col min="1388" max="1393" width="16" customWidth="1"/>
    <col min="1394" max="1394" width="8.88671875" customWidth="1"/>
    <col min="1395" max="1400" width="16" customWidth="1"/>
    <col min="1401" max="1401" width="8.88671875" customWidth="1"/>
    <col min="1402" max="1407" width="16" customWidth="1"/>
    <col min="1408" max="1408" width="8.88671875" customWidth="1"/>
    <col min="1409" max="1414" width="16" customWidth="1"/>
    <col min="1415" max="1415" width="8.88671875" customWidth="1"/>
    <col min="1416" max="1421" width="16" customWidth="1"/>
    <col min="1422" max="1422" width="8.88671875" customWidth="1"/>
    <col min="1423" max="1428" width="16" customWidth="1"/>
    <col min="1429" max="1429" width="8.88671875" customWidth="1"/>
    <col min="1430" max="1435" width="16" customWidth="1"/>
    <col min="1436" max="1436" width="8.88671875" customWidth="1"/>
    <col min="1437" max="1442" width="16" customWidth="1"/>
    <col min="1443" max="1443" width="8.88671875" customWidth="1"/>
    <col min="1444" max="1449" width="16" customWidth="1"/>
    <col min="1450" max="1450" width="8.88671875" customWidth="1"/>
    <col min="1451" max="1456" width="16" customWidth="1"/>
    <col min="1457" max="1457" width="8.88671875" customWidth="1"/>
    <col min="1458" max="1463" width="16" customWidth="1"/>
    <col min="1464" max="1464" width="8.88671875" customWidth="1"/>
    <col min="1465" max="1470" width="16" customWidth="1"/>
    <col min="1471" max="1471" width="8.88671875" customWidth="1"/>
    <col min="1472" max="1477" width="16" customWidth="1"/>
    <col min="1478" max="1478" width="8.88671875" customWidth="1"/>
    <col min="1479" max="1484" width="16" customWidth="1"/>
    <col min="1485" max="1485" width="8.88671875" customWidth="1"/>
    <col min="1486" max="1491" width="16" customWidth="1"/>
    <col min="1492" max="1492" width="8.88671875" customWidth="1"/>
    <col min="1493" max="1498" width="16" customWidth="1"/>
    <col min="1499" max="1499" width="8.88671875" customWidth="1"/>
    <col min="1500" max="1505" width="16" customWidth="1"/>
    <col min="1506" max="1506" width="8.88671875" customWidth="1"/>
    <col min="1507" max="1512" width="16" customWidth="1"/>
    <col min="1513" max="1513" width="8.88671875" customWidth="1"/>
    <col min="1514" max="1519" width="16" customWidth="1"/>
    <col min="1520" max="1520" width="8.88671875" customWidth="1"/>
    <col min="1521" max="1526" width="16" customWidth="1"/>
    <col min="1527" max="1527" width="8.88671875" customWidth="1"/>
    <col min="1528" max="1533" width="16" customWidth="1"/>
    <col min="1534" max="1534" width="8.88671875" customWidth="1"/>
    <col min="1535" max="1540" width="16" customWidth="1"/>
    <col min="1541" max="1541" width="8.88671875" customWidth="1"/>
    <col min="1542" max="1547" width="16" customWidth="1"/>
    <col min="1548" max="1548" width="8.88671875" customWidth="1"/>
    <col min="1549" max="1554" width="16" customWidth="1"/>
    <col min="1555" max="1555" width="8.88671875" customWidth="1"/>
    <col min="1556" max="1566" width="16" customWidth="1"/>
    <col min="1567" max="1567" width="8.88671875" customWidth="1"/>
    <col min="1568" max="1573" width="16" customWidth="1"/>
    <col min="1574" max="1574" width="8.88671875" customWidth="1"/>
    <col min="1575" max="1580" width="16" customWidth="1"/>
    <col min="1581" max="1581" width="8.88671875" customWidth="1"/>
    <col min="1582" max="1587" width="16" customWidth="1"/>
    <col min="1588" max="1588" width="8.88671875" customWidth="1"/>
    <col min="1589" max="1594" width="16" customWidth="1"/>
    <col min="1595" max="1595" width="8.88671875" customWidth="1"/>
    <col min="1596" max="1601" width="16" customWidth="1"/>
    <col min="1602" max="1602" width="8.88671875" customWidth="1"/>
    <col min="1603" max="1608" width="16" customWidth="1"/>
    <col min="1609" max="1609" width="8.88671875" customWidth="1"/>
    <col min="1610" max="1615" width="16" customWidth="1"/>
    <col min="1616" max="1616" width="8.88671875" customWidth="1"/>
    <col min="1617" max="1622" width="16" customWidth="1"/>
    <col min="1623" max="1623" width="8.88671875" customWidth="1"/>
    <col min="1624" max="1624" width="16" customWidth="1"/>
    <col min="1625" max="1625" width="8.88671875" customWidth="1"/>
    <col min="1626" max="1631" width="16" customWidth="1"/>
    <col min="1632" max="1632" width="8.88671875" customWidth="1"/>
    <col min="1633" max="1634" width="16" customWidth="1"/>
    <col min="1635" max="1635" width="8.88671875" customWidth="1"/>
    <col min="1636" max="1637" width="16" customWidth="1"/>
    <col min="1638" max="1638" width="8.88671875" customWidth="1"/>
    <col min="1639" max="1641" width="16" customWidth="1"/>
    <col min="1642" max="1642" width="8.88671875" customWidth="1"/>
    <col min="1643" max="1643" width="16" customWidth="1"/>
    <col min="1644" max="1644" width="8.88671875" customWidth="1"/>
    <col min="1645" max="1645" width="16" customWidth="1"/>
    <col min="1646" max="1646" width="8.88671875" customWidth="1"/>
    <col min="1647" max="1647" width="16" customWidth="1"/>
    <col min="1648" max="1648" width="8.88671875" customWidth="1"/>
    <col min="1649" max="1649" width="16" customWidth="1"/>
    <col min="1650" max="1650" width="8.88671875" customWidth="1"/>
    <col min="1651" max="1651" width="16" customWidth="1"/>
    <col min="1652" max="1652" width="8.88671875" customWidth="1"/>
    <col min="1653" max="1653" width="16" customWidth="1"/>
    <col min="1654" max="1654" width="8.88671875" customWidth="1"/>
    <col min="1655" max="1655" width="16" customWidth="1"/>
    <col min="1656" max="1656" width="8.88671875" customWidth="1"/>
    <col min="1657" max="1657" width="16" customWidth="1"/>
    <col min="1658" max="1658" width="8.88671875" customWidth="1"/>
    <col min="1659" max="1659" width="16" customWidth="1"/>
    <col min="1660" max="1660" width="8.88671875" customWidth="1"/>
    <col min="1661" max="1661" width="16" customWidth="1"/>
    <col min="1662" max="1662" width="8.88671875" customWidth="1"/>
    <col min="1663" max="1663" width="16" customWidth="1"/>
    <col min="1664" max="1664" width="8.88671875" customWidth="1"/>
    <col min="1665" max="1665" width="16" customWidth="1"/>
    <col min="1666" max="1666" width="8.88671875" customWidth="1"/>
    <col min="1667" max="1667" width="16" customWidth="1"/>
    <col min="1668" max="1668" width="8.88671875" customWidth="1"/>
    <col min="1669" max="1669" width="16" customWidth="1"/>
    <col min="1670" max="1670" width="8.88671875" customWidth="1"/>
    <col min="1671" max="1671" width="16" customWidth="1"/>
    <col min="1672" max="1672" width="8.88671875" customWidth="1"/>
    <col min="1673" max="1673" width="16" customWidth="1"/>
    <col min="1674" max="1674" width="8.88671875" customWidth="1"/>
    <col min="1675" max="1675" width="16" customWidth="1"/>
    <col min="1676" max="1676" width="8.88671875" customWidth="1"/>
    <col min="1677" max="1677" width="16" customWidth="1"/>
    <col min="1678" max="1679" width="8.88671875" customWidth="1"/>
    <col min="1680" max="1682" width="16" customWidth="1"/>
    <col min="1683" max="1683" width="8.88671875" customWidth="1"/>
    <col min="1684" max="1687" width="16" customWidth="1"/>
    <col min="1688" max="1688" width="8.88671875" customWidth="1"/>
    <col min="1689" max="1692" width="16" customWidth="1"/>
    <col min="1693" max="1693" width="8.88671875" customWidth="1"/>
    <col min="1694" max="1697" width="16" customWidth="1"/>
    <col min="1698" max="1698" width="8.88671875" customWidth="1"/>
    <col min="1699" max="1702" width="16" customWidth="1"/>
    <col min="1703" max="1703" width="8.88671875" customWidth="1"/>
    <col min="1704" max="1707" width="16" customWidth="1"/>
    <col min="1708" max="1708" width="8.88671875" customWidth="1"/>
    <col min="1709" max="1712" width="16" customWidth="1"/>
    <col min="1713" max="1713" width="8.88671875" customWidth="1"/>
    <col min="1714" max="1717" width="16" customWidth="1"/>
    <col min="1718" max="1718" width="8.88671875" customWidth="1"/>
    <col min="1719" max="1722" width="16" customWidth="1"/>
    <col min="1723" max="1723" width="8.88671875" customWidth="1"/>
    <col min="1724" max="1726" width="16" customWidth="1"/>
    <col min="1727" max="1727" width="8.88671875" customWidth="1"/>
    <col min="1728" max="1731" width="16" customWidth="1"/>
    <col min="1732" max="1732" width="8.88671875" customWidth="1"/>
    <col min="1733" max="1737" width="16" customWidth="1"/>
    <col min="1738" max="1738" width="8.88671875" customWidth="1"/>
    <col min="1739" max="1743" width="16" customWidth="1"/>
    <col min="1744" max="1744" width="8.88671875" customWidth="1"/>
    <col min="1745" max="1749" width="16" customWidth="1"/>
    <col min="1750" max="1750" width="8.88671875" customWidth="1"/>
    <col min="1751" max="1755" width="16" customWidth="1"/>
    <col min="1756" max="1756" width="8.88671875" customWidth="1"/>
    <col min="1757" max="1761" width="16" customWidth="1"/>
    <col min="1762" max="1762" width="8.88671875" customWidth="1"/>
    <col min="1763" max="1767" width="16" customWidth="1"/>
    <col min="1768" max="1768" width="8.88671875" customWidth="1"/>
    <col min="1769" max="1773" width="16" customWidth="1"/>
    <col min="1774" max="1774" width="8.88671875" customWidth="1"/>
    <col min="1775" max="1779" width="16" customWidth="1"/>
    <col min="1780" max="1780" width="8.88671875" customWidth="1"/>
    <col min="1781" max="1785" width="16" customWidth="1"/>
    <col min="1786" max="1786" width="8.88671875" customWidth="1"/>
    <col min="1787" max="1791" width="16" customWidth="1"/>
    <col min="1792" max="1792" width="8.88671875" customWidth="1"/>
    <col min="1793" max="1797" width="16" customWidth="1"/>
    <col min="1798" max="1798" width="8.88671875" customWidth="1"/>
    <col min="1799" max="1803" width="16" customWidth="1"/>
    <col min="1804" max="1804" width="8.88671875" customWidth="1"/>
    <col min="1805" max="1809" width="16" customWidth="1"/>
    <col min="1810" max="1810" width="8.88671875" customWidth="1"/>
    <col min="1811" max="1815" width="16" customWidth="1"/>
    <col min="1816" max="1816" width="8.88671875" customWidth="1"/>
    <col min="1817" max="1821" width="16" customWidth="1"/>
    <col min="1822" max="1822" width="8.88671875" customWidth="1"/>
    <col min="1823" max="1827" width="16" customWidth="1"/>
    <col min="1828" max="1828" width="8.88671875" customWidth="1"/>
    <col min="1829" max="1833" width="16" customWidth="1"/>
    <col min="1834" max="1834" width="8.88671875" customWidth="1"/>
    <col min="1835" max="1839" width="16" customWidth="1"/>
    <col min="1840" max="1840" width="8.88671875" customWidth="1"/>
    <col min="1841" max="1845" width="16" customWidth="1"/>
    <col min="1846" max="1846" width="8.88671875" customWidth="1"/>
    <col min="1847" max="1851" width="16" customWidth="1"/>
    <col min="1852" max="1852" width="8.88671875" customWidth="1"/>
    <col min="1853" max="1854" width="16" customWidth="1"/>
    <col min="1855" max="1855" width="8.88671875" customWidth="1"/>
    <col min="1856" max="1857" width="16" customWidth="1"/>
    <col min="1858" max="1858" width="8.88671875" customWidth="1"/>
    <col min="1859" max="1860" width="16" customWidth="1"/>
    <col min="1861" max="1861" width="8.88671875" customWidth="1"/>
    <col min="1862" max="1863" width="16" customWidth="1"/>
    <col min="1864" max="1864" width="8.88671875" customWidth="1"/>
    <col min="1865" max="1866" width="16" customWidth="1"/>
    <col min="1867" max="1867" width="8.88671875" customWidth="1"/>
    <col min="1868" max="1869" width="16" customWidth="1"/>
    <col min="1870" max="1870" width="8.88671875" customWidth="1"/>
    <col min="1871" max="1872" width="16" customWidth="1"/>
    <col min="1873" max="1873" width="8.88671875" customWidth="1"/>
    <col min="1874" max="1875" width="16" customWidth="1"/>
    <col min="1876" max="1876" width="8.88671875" customWidth="1"/>
    <col min="1877" max="1878" width="16" customWidth="1"/>
    <col min="1879" max="1879" width="8.88671875" customWidth="1"/>
    <col min="1880" max="1881" width="16" customWidth="1"/>
    <col min="1882" max="1882" width="8.88671875" customWidth="1"/>
    <col min="1883" max="1884" width="16" customWidth="1"/>
    <col min="1885" max="1885" width="8.88671875" customWidth="1"/>
    <col min="1886" max="1887" width="16" customWidth="1"/>
    <col min="1888" max="1888" width="8.88671875" customWidth="1"/>
    <col min="1889" max="1890" width="16" customWidth="1"/>
    <col min="1891" max="1891" width="8.88671875" customWidth="1"/>
    <col min="1892" max="1893" width="16" customWidth="1"/>
    <col min="1894" max="1894" width="8.88671875" customWidth="1"/>
    <col min="1895" max="1896" width="16" customWidth="1"/>
    <col min="1897" max="1897" width="8.88671875" customWidth="1"/>
    <col min="1898" max="1899" width="16" customWidth="1"/>
    <col min="1900" max="1900" width="8.88671875" customWidth="1"/>
    <col min="1901" max="1902" width="16" customWidth="1"/>
    <col min="1903" max="1903" width="8.88671875" customWidth="1"/>
    <col min="1904" max="1905" width="16" customWidth="1"/>
    <col min="1906" max="1906" width="8.88671875" customWidth="1"/>
    <col min="1907" max="1908" width="16" customWidth="1"/>
    <col min="1909" max="1909" width="8.88671875" customWidth="1"/>
    <col min="1910" max="1911" width="16" customWidth="1"/>
    <col min="1912" max="1912" width="8.88671875" customWidth="1"/>
    <col min="1913" max="1914" width="16" customWidth="1"/>
    <col min="1915" max="1915" width="8.88671875" customWidth="1"/>
    <col min="1916" max="1917" width="16" customWidth="1"/>
    <col min="1918" max="1918" width="8.88671875" customWidth="1"/>
    <col min="1919" max="1920" width="16" customWidth="1"/>
    <col min="1921" max="1921" width="8.88671875" customWidth="1"/>
    <col min="1922" max="1923" width="16" customWidth="1"/>
    <col min="1924" max="1924" width="8.88671875" customWidth="1"/>
    <col min="1925" max="1926" width="16" customWidth="1"/>
    <col min="1927" max="1927" width="8.88671875" customWidth="1"/>
    <col min="1928" max="1929" width="16" customWidth="1"/>
    <col min="1930" max="1930" width="8.88671875" customWidth="1"/>
    <col min="1931" max="1932" width="16" customWidth="1"/>
    <col min="1933" max="1933" width="8.88671875" customWidth="1"/>
    <col min="1934" max="1934" width="16" customWidth="1"/>
    <col min="1935" max="1935" width="8.88671875" customWidth="1"/>
    <col min="1936" max="1936" width="16" customWidth="1"/>
    <col min="1937" max="1937" width="8.88671875" customWidth="1"/>
    <col min="1938" max="1938" width="16" customWidth="1"/>
    <col min="1939" max="1939" width="8.88671875" customWidth="1"/>
    <col min="1940" max="1940" width="16" customWidth="1"/>
    <col min="1941" max="1941" width="8.88671875" customWidth="1"/>
    <col min="1942" max="1942" width="16" customWidth="1"/>
    <col min="1943" max="1943" width="8.88671875" customWidth="1"/>
    <col min="1944" max="1944" width="16" customWidth="1"/>
    <col min="1945" max="1945" width="8.88671875" customWidth="1"/>
    <col min="1946" max="1946" width="16" customWidth="1"/>
    <col min="1947" max="1947" width="8.88671875" customWidth="1"/>
    <col min="1948" max="1948" width="16" customWidth="1"/>
    <col min="1949" max="1949" width="8.88671875" customWidth="1"/>
    <col min="1950" max="1951" width="16" customWidth="1"/>
    <col min="1952" max="1952" width="8.88671875" customWidth="1"/>
    <col min="1953" max="1954" width="16" customWidth="1"/>
    <col min="1955" max="1955" width="8.88671875" customWidth="1"/>
    <col min="1956" max="1956" width="16" customWidth="1"/>
    <col min="1957" max="1958" width="8.88671875" customWidth="1"/>
    <col min="1959" max="1960" width="16" customWidth="1"/>
    <col min="1961" max="1984" width="8.88671875" customWidth="1"/>
    <col min="1985" max="1985" width="16" customWidth="1"/>
    <col min="1986" max="1986" width="8.88671875" customWidth="1"/>
    <col min="1987" max="1987" width="16" customWidth="1"/>
    <col min="1988" max="1988" width="8.88671875" customWidth="1"/>
    <col min="1989" max="1989" width="16" customWidth="1"/>
    <col min="1990" max="1990" width="8.88671875" customWidth="1"/>
    <col min="1991" max="1991" width="16" customWidth="1"/>
    <col min="1992" max="1992" width="8.88671875" customWidth="1"/>
    <col min="1993" max="1993" width="16" customWidth="1"/>
    <col min="1994" max="2010" width="8.88671875" customWidth="1"/>
    <col min="2011" max="2011" width="16" customWidth="1"/>
    <col min="2012" max="2012" width="8.88671875" customWidth="1"/>
    <col min="2013" max="2013" width="16" customWidth="1"/>
    <col min="2014" max="2014" width="8.88671875" customWidth="1"/>
    <col min="2015" max="2015" width="16" customWidth="1"/>
    <col min="2016" max="2016" width="8.88671875" customWidth="1"/>
    <col min="2017" max="2017" width="16" customWidth="1"/>
    <col min="2018" max="2018" width="8.88671875" customWidth="1"/>
    <col min="2019" max="2019" width="16" customWidth="1"/>
    <col min="2020" max="2020" width="8.88671875" customWidth="1"/>
    <col min="2021" max="2021" width="16" customWidth="1"/>
    <col min="2022" max="2022" width="8.88671875" customWidth="1"/>
    <col min="2023" max="2023" width="16" customWidth="1"/>
    <col min="2024" max="2024" width="8.88671875" customWidth="1"/>
    <col min="2025" max="2025" width="16" customWidth="1"/>
    <col min="2026" max="2026" width="8.88671875" customWidth="1"/>
    <col min="2027" max="2027" width="16" customWidth="1"/>
    <col min="2028" max="2035" width="8.88671875" customWidth="1"/>
    <col min="2036" max="2036" width="16" customWidth="1"/>
    <col min="2037" max="2042" width="8.88671875" customWidth="1"/>
    <col min="2043" max="2043" width="16" customWidth="1"/>
    <col min="2044" max="2044" width="8.88671875" customWidth="1"/>
    <col min="2045" max="2045" width="16" customWidth="1"/>
    <col min="2046" max="2046" width="8.88671875" customWidth="1"/>
    <col min="2047" max="2047" width="16" customWidth="1"/>
    <col min="2048" max="2048" width="8.88671875" customWidth="1"/>
    <col min="2049" max="2049" width="16" customWidth="1"/>
    <col min="2050" max="2050" width="8.88671875" customWidth="1"/>
    <col min="2051" max="2051" width="16" customWidth="1"/>
    <col min="2052" max="2052" width="8.88671875" customWidth="1"/>
    <col min="2053" max="2053" width="16" customWidth="1"/>
    <col min="2054" max="2054" width="8.88671875" customWidth="1"/>
    <col min="2055" max="2055" width="16" customWidth="1"/>
    <col min="2056" max="2056" width="8.88671875" customWidth="1"/>
    <col min="2057" max="2057" width="16" customWidth="1"/>
    <col min="2058" max="2058" width="8.88671875" customWidth="1"/>
    <col min="2059" max="2059" width="16" customWidth="1"/>
    <col min="2060" max="2060" width="8.88671875" customWidth="1"/>
    <col min="2061" max="2061" width="16" customWidth="1"/>
    <col min="2062" max="2062" width="8.88671875" customWidth="1"/>
    <col min="2063" max="2063" width="16" customWidth="1"/>
    <col min="2064" max="2064" width="8.88671875" customWidth="1"/>
    <col min="2065" max="2065" width="16" customWidth="1"/>
    <col min="2066" max="2066" width="8.88671875" customWidth="1"/>
    <col min="2067" max="2067" width="16" customWidth="1"/>
    <col min="2068" max="2068" width="8.88671875" customWidth="1"/>
    <col min="2069" max="2069" width="16" customWidth="1"/>
    <col min="2070" max="2070" width="8.33203125" customWidth="1"/>
    <col min="2071" max="2071" width="16" customWidth="1"/>
    <col min="2072" max="2072" width="6.88671875" customWidth="1"/>
    <col min="2073" max="2073" width="16" customWidth="1"/>
    <col min="2074" max="2074" width="6.88671875" customWidth="1"/>
    <col min="2075" max="2075" width="16" customWidth="1"/>
    <col min="2076" max="2076" width="6.88671875" customWidth="1"/>
    <col min="2077" max="2077" width="16" customWidth="1"/>
    <col min="2078" max="2078" width="6.88671875" customWidth="1"/>
    <col min="2079" max="2079" width="16" customWidth="1"/>
    <col min="2080" max="2080" width="6.88671875" customWidth="1"/>
    <col min="2081" max="2081" width="16" customWidth="1"/>
    <col min="2082" max="2085" width="6.88671875" customWidth="1"/>
    <col min="2086" max="2086" width="16" customWidth="1"/>
    <col min="2087" max="2087" width="6.88671875" customWidth="1"/>
    <col min="2088" max="2088" width="16" customWidth="1"/>
    <col min="2089" max="2089" width="6.88671875" customWidth="1"/>
    <col min="2090" max="2090" width="16" customWidth="1"/>
    <col min="2091" max="2091" width="6.88671875" customWidth="1"/>
    <col min="2092" max="2092" width="16" customWidth="1"/>
    <col min="2093" max="2093" width="6.88671875" customWidth="1"/>
    <col min="2094" max="2094" width="16" customWidth="1"/>
    <col min="2095" max="2095" width="6.88671875" customWidth="1"/>
    <col min="2096" max="2096" width="16" customWidth="1"/>
    <col min="2097" max="2097" width="6.88671875" customWidth="1"/>
    <col min="2098" max="2098" width="16" customWidth="1"/>
    <col min="2099" max="2100" width="6.88671875" customWidth="1"/>
    <col min="2101" max="2102" width="16" customWidth="1"/>
    <col min="2103" max="2104" width="6.88671875" customWidth="1"/>
    <col min="2105" max="2105" width="16" customWidth="1"/>
    <col min="2106" max="2111" width="6.88671875" customWidth="1"/>
    <col min="2112" max="2112" width="16" customWidth="1"/>
    <col min="2113" max="2134" width="6.88671875" customWidth="1"/>
    <col min="2135" max="2135" width="16" customWidth="1"/>
    <col min="2136" max="2136" width="6.88671875" customWidth="1"/>
    <col min="2137" max="2137" width="16" customWidth="1"/>
    <col min="2138" max="2140" width="6.88671875" customWidth="1"/>
    <col min="2141" max="2141" width="16" customWidth="1"/>
    <col min="2142" max="2142" width="6.88671875" customWidth="1"/>
    <col min="2143" max="2143" width="16" customWidth="1"/>
    <col min="2144" max="2144" width="6.88671875" customWidth="1"/>
    <col min="2145" max="2145" width="16" customWidth="1"/>
    <col min="2146" max="2146" width="6.88671875" customWidth="1"/>
    <col min="2147" max="2147" width="16" customWidth="1"/>
    <col min="2148" max="2148" width="6.88671875" customWidth="1"/>
    <col min="2149" max="2149" width="16" customWidth="1"/>
    <col min="2150" max="2150" width="6.88671875" customWidth="1"/>
    <col min="2151" max="2151" width="16" customWidth="1"/>
    <col min="2152" max="2152" width="6.88671875" customWidth="1"/>
    <col min="2153" max="2153" width="16" customWidth="1"/>
    <col min="2154" max="2154" width="6.88671875" customWidth="1"/>
    <col min="2155" max="2155" width="16" customWidth="1"/>
    <col min="2156" max="2156" width="6.88671875" customWidth="1"/>
    <col min="2157" max="2158" width="16" customWidth="1"/>
    <col min="2159" max="2159" width="6.88671875" customWidth="1"/>
    <col min="2160" max="2161" width="16" customWidth="1"/>
    <col min="2162" max="2162" width="6.88671875" customWidth="1"/>
    <col min="2163" max="2163" width="16" customWidth="1"/>
    <col min="2164" max="2164" width="6.88671875" customWidth="1"/>
    <col min="2165" max="2166" width="16" customWidth="1"/>
    <col min="2167" max="2167" width="6.88671875" customWidth="1"/>
    <col min="2168" max="2169" width="16" customWidth="1"/>
    <col min="2170" max="2170" width="6.88671875" customWidth="1"/>
    <col min="2171" max="2172" width="16" customWidth="1"/>
    <col min="2173" max="2173" width="6.88671875" customWidth="1"/>
    <col min="2174" max="2175" width="16" customWidth="1"/>
    <col min="2176" max="2176" width="6.88671875" customWidth="1"/>
    <col min="2177" max="2178" width="16" customWidth="1"/>
    <col min="2179" max="2179" width="6.88671875" customWidth="1"/>
    <col min="2180" max="2181" width="16" customWidth="1"/>
    <col min="2182" max="2182" width="6.88671875" customWidth="1"/>
    <col min="2183" max="2184" width="16" customWidth="1"/>
    <col min="2185" max="2185" width="6.88671875" customWidth="1"/>
    <col min="2186" max="2187" width="16" customWidth="1"/>
    <col min="2188" max="2188" width="6.88671875" customWidth="1"/>
    <col min="2189" max="2189" width="16" customWidth="1"/>
    <col min="2190" max="2190" width="6.88671875" customWidth="1"/>
    <col min="2191" max="2193" width="16" customWidth="1"/>
    <col min="2194" max="2195" width="6.88671875" customWidth="1"/>
    <col min="2196" max="2197" width="16" customWidth="1"/>
    <col min="2198" max="2198" width="6.88671875" customWidth="1"/>
    <col min="2199" max="2200" width="16" customWidth="1"/>
    <col min="2201" max="2201" width="6.88671875" customWidth="1"/>
    <col min="2202" max="2203" width="16" customWidth="1"/>
    <col min="2204" max="2204" width="6.88671875" customWidth="1"/>
    <col min="2205" max="2206" width="16" customWidth="1"/>
    <col min="2207" max="2207" width="6.88671875" customWidth="1"/>
    <col min="2208" max="2209" width="16" customWidth="1"/>
    <col min="2210" max="2210" width="6.88671875" customWidth="1"/>
    <col min="2211" max="2211" width="16" customWidth="1"/>
    <col min="2212" max="2212" width="6.88671875" customWidth="1"/>
    <col min="2213" max="2213" width="16" customWidth="1"/>
    <col min="2214" max="2214" width="6.88671875" customWidth="1"/>
    <col min="2215" max="2215" width="16" customWidth="1"/>
    <col min="2216" max="2216" width="6.88671875" customWidth="1"/>
    <col min="2217" max="2217" width="16" customWidth="1"/>
    <col min="2218" max="2218" width="6.88671875" customWidth="1"/>
    <col min="2219" max="2219" width="16" customWidth="1"/>
    <col min="2220" max="2220" width="6.88671875" customWidth="1"/>
    <col min="2221" max="2221" width="16" customWidth="1"/>
    <col min="2222" max="2222" width="6.88671875" customWidth="1"/>
    <col min="2223" max="2223" width="16" customWidth="1"/>
    <col min="2224" max="2224" width="6.88671875" customWidth="1"/>
    <col min="2225" max="2225" width="16" customWidth="1"/>
    <col min="2226" max="2226" width="6.88671875" customWidth="1"/>
    <col min="2227" max="2227" width="16" customWidth="1"/>
    <col min="2228" max="2228" width="6.88671875" customWidth="1"/>
    <col min="2229" max="2230" width="16" customWidth="1"/>
    <col min="2231" max="2231" width="6.88671875" customWidth="1"/>
    <col min="2232" max="2232" width="16" customWidth="1"/>
    <col min="2233" max="2233" width="6.88671875" customWidth="1"/>
    <col min="2234" max="2234" width="16" customWidth="1"/>
    <col min="2235" max="2235" width="6.88671875" customWidth="1"/>
    <col min="2236" max="2236" width="16" customWidth="1"/>
    <col min="2237" max="2237" width="6.88671875" customWidth="1"/>
    <col min="2238" max="2238" width="16" customWidth="1"/>
    <col min="2239" max="2239" width="6.88671875" customWidth="1"/>
    <col min="2240" max="2240" width="16" customWidth="1"/>
    <col min="2241" max="2241" width="6.88671875" customWidth="1"/>
    <col min="2242" max="2242" width="16" customWidth="1"/>
    <col min="2243" max="2243" width="6.88671875" customWidth="1"/>
    <col min="2244" max="2244" width="16" customWidth="1"/>
    <col min="2245" max="2245" width="6.88671875" customWidth="1"/>
    <col min="2246" max="2246" width="16" customWidth="1"/>
    <col min="2247" max="2247" width="6.88671875" customWidth="1"/>
    <col min="2248" max="2248" width="16" customWidth="1"/>
    <col min="2249" max="2249" width="6.88671875" customWidth="1"/>
    <col min="2250" max="2250" width="16" customWidth="1"/>
    <col min="2251" max="2251" width="6.88671875" customWidth="1"/>
    <col min="2252" max="2252" width="16" customWidth="1"/>
    <col min="2253" max="2253" width="6.88671875" customWidth="1"/>
    <col min="2254" max="2254" width="16" customWidth="1"/>
    <col min="2255" max="2255" width="6.88671875" customWidth="1"/>
    <col min="2256" max="2256" width="16" customWidth="1"/>
    <col min="2257" max="2257" width="6.88671875" customWidth="1"/>
    <col min="2258" max="2258" width="16" customWidth="1"/>
    <col min="2259" max="2259" width="6.88671875" customWidth="1"/>
    <col min="2260" max="2260" width="16" customWidth="1"/>
    <col min="2261" max="2261" width="6.88671875" customWidth="1"/>
    <col min="2262" max="2262" width="16" customWidth="1"/>
    <col min="2263" max="2263" width="6.88671875" customWidth="1"/>
    <col min="2264" max="2264" width="16" customWidth="1"/>
    <col min="2265" max="2265" width="6.88671875" customWidth="1"/>
    <col min="2266" max="2266" width="16" customWidth="1"/>
    <col min="2267" max="2268" width="6.88671875" customWidth="1"/>
    <col min="2269" max="2269" width="16" customWidth="1"/>
    <col min="2270" max="2270" width="6.88671875" customWidth="1"/>
    <col min="2271" max="2271" width="16" customWidth="1"/>
    <col min="2272" max="2272" width="6.88671875" customWidth="1"/>
    <col min="2273" max="2273" width="16" customWidth="1"/>
    <col min="2274" max="2274" width="6.88671875" customWidth="1"/>
    <col min="2275" max="2275" width="16" customWidth="1"/>
    <col min="2276" max="2276" width="6.88671875" customWidth="1"/>
    <col min="2277" max="2277" width="16" customWidth="1"/>
    <col min="2278" max="2278" width="6.88671875" customWidth="1"/>
    <col min="2279" max="2279" width="16" customWidth="1"/>
    <col min="2280" max="2280" width="6.88671875" customWidth="1"/>
    <col min="2281" max="2281" width="16" customWidth="1"/>
    <col min="2282" max="2282" width="6.88671875" customWidth="1"/>
    <col min="2283" max="2283" width="16" customWidth="1"/>
    <col min="2284" max="2284" width="6.88671875" customWidth="1"/>
    <col min="2285" max="2285" width="16" customWidth="1"/>
    <col min="2286" max="2286" width="6.88671875" customWidth="1"/>
    <col min="2287" max="2287" width="16" customWidth="1"/>
    <col min="2288" max="2288" width="6.88671875" customWidth="1"/>
    <col min="2289" max="2289" width="16" customWidth="1"/>
    <col min="2290" max="2290" width="6.88671875" customWidth="1"/>
    <col min="2291" max="2291" width="16" customWidth="1"/>
    <col min="2292" max="2294" width="6.88671875" customWidth="1"/>
    <col min="2295" max="2296" width="16" customWidth="1"/>
    <col min="2297" max="2297" width="6.88671875" customWidth="1"/>
    <col min="2298" max="2299" width="16" customWidth="1"/>
    <col min="2300" max="2300" width="6.88671875" customWidth="1"/>
    <col min="2301" max="2302" width="16" customWidth="1"/>
    <col min="2303" max="2303" width="6.88671875" customWidth="1"/>
    <col min="2304" max="2305" width="16" customWidth="1"/>
    <col min="2306" max="2306" width="6.88671875" customWidth="1"/>
    <col min="2307" max="2308" width="16" customWidth="1"/>
    <col min="2309" max="2309" width="6.88671875" customWidth="1"/>
    <col min="2310" max="2311" width="16" customWidth="1"/>
    <col min="2312" max="2312" width="6.88671875" customWidth="1"/>
    <col min="2313" max="2314" width="16" customWidth="1"/>
    <col min="2315" max="2315" width="6.88671875" customWidth="1"/>
    <col min="2316" max="2317" width="16" customWidth="1"/>
    <col min="2318" max="2318" width="6.88671875" customWidth="1"/>
    <col min="2319" max="2320" width="16" customWidth="1"/>
    <col min="2321" max="2321" width="6.88671875" customWidth="1"/>
    <col min="2322" max="2323" width="16" customWidth="1"/>
    <col min="2324" max="2324" width="6.88671875" customWidth="1"/>
    <col min="2325" max="2326" width="16" customWidth="1"/>
    <col min="2327" max="2327" width="6.88671875" customWidth="1"/>
    <col min="2328" max="2329" width="16" customWidth="1"/>
    <col min="2330" max="2330" width="6.88671875" customWidth="1"/>
    <col min="2331" max="2332" width="16" customWidth="1"/>
    <col min="2333" max="2333" width="6.88671875" customWidth="1"/>
    <col min="2334" max="2335" width="16" customWidth="1"/>
    <col min="2336" max="2336" width="6.88671875" customWidth="1"/>
    <col min="2337" max="2338" width="16" customWidth="1"/>
    <col min="2339" max="2339" width="6.88671875" customWidth="1"/>
    <col min="2340" max="2341" width="16" customWidth="1"/>
    <col min="2342" max="2342" width="6.88671875" customWidth="1"/>
    <col min="2343" max="2344" width="16" customWidth="1"/>
    <col min="2345" max="2345" width="6.88671875" customWidth="1"/>
    <col min="2346" max="2347" width="16" customWidth="1"/>
    <col min="2348" max="2348" width="6.88671875" customWidth="1"/>
    <col min="2349" max="2350" width="16" customWidth="1"/>
    <col min="2351" max="2351" width="6.88671875" customWidth="1"/>
    <col min="2352" max="2353" width="16" customWidth="1"/>
    <col min="2354" max="2354" width="6.88671875" customWidth="1"/>
    <col min="2355" max="2356" width="16" customWidth="1"/>
    <col min="2357" max="2357" width="6.88671875" customWidth="1"/>
    <col min="2358" max="2359" width="16" customWidth="1"/>
    <col min="2360" max="2360" width="6.88671875" customWidth="1"/>
    <col min="2361" max="2362" width="16" customWidth="1"/>
    <col min="2363" max="2363" width="6.88671875" customWidth="1"/>
    <col min="2364" max="2365" width="16" customWidth="1"/>
    <col min="2366" max="2366" width="6.88671875" customWidth="1"/>
    <col min="2367" max="2367" width="16" customWidth="1"/>
    <col min="2368" max="2368" width="6.88671875" customWidth="1"/>
    <col min="2369" max="2369" width="16" customWidth="1"/>
    <col min="2370" max="2370" width="6.88671875" customWidth="1"/>
    <col min="2371" max="2371" width="16" customWidth="1"/>
    <col min="2372" max="2372" width="6.88671875" customWidth="1"/>
    <col min="2373" max="2373" width="16" customWidth="1"/>
    <col min="2374" max="2374" width="6.88671875" customWidth="1"/>
    <col min="2375" max="2375" width="16" customWidth="1"/>
    <col min="2376" max="2376" width="6.88671875" customWidth="1"/>
    <col min="2377" max="2377" width="16" customWidth="1"/>
    <col min="2378" max="2378" width="6.88671875" customWidth="1"/>
    <col min="2379" max="2379" width="16" customWidth="1"/>
    <col min="2380" max="2380" width="6.88671875" customWidth="1"/>
    <col min="2381" max="2381" width="16" customWidth="1"/>
    <col min="2382" max="2382" width="6.88671875" customWidth="1"/>
    <col min="2383" max="2383" width="16" customWidth="1"/>
    <col min="2384" max="2384" width="6.88671875" customWidth="1"/>
    <col min="2385" max="2385" width="16" customWidth="1"/>
    <col min="2386" max="2386" width="6.88671875" customWidth="1"/>
    <col min="2387" max="2387" width="16" customWidth="1"/>
    <col min="2388" max="2388" width="6.88671875" customWidth="1"/>
    <col min="2389" max="2389" width="16" customWidth="1"/>
    <col min="2390" max="2390" width="6.88671875" customWidth="1"/>
    <col min="2391" max="2391" width="16" customWidth="1"/>
    <col min="2392" max="2392" width="6.88671875" customWidth="1"/>
    <col min="2393" max="2393" width="16" customWidth="1"/>
    <col min="2394" max="2413" width="6.88671875" customWidth="1"/>
    <col min="2414" max="2414" width="16" customWidth="1"/>
    <col min="2415" max="2415" width="6.88671875" customWidth="1"/>
    <col min="2416" max="2416" width="16" customWidth="1"/>
    <col min="2417" max="2417" width="6.88671875" customWidth="1"/>
    <col min="2418" max="2418" width="16" customWidth="1"/>
    <col min="2419" max="2421" width="6.88671875" customWidth="1"/>
    <col min="2422" max="2422" width="16" customWidth="1"/>
    <col min="2423" max="2423" width="6.88671875" customWidth="1"/>
    <col min="2424" max="2424" width="16" customWidth="1"/>
    <col min="2425" max="2425" width="6.88671875" customWidth="1"/>
    <col min="2426" max="2426" width="16" customWidth="1"/>
    <col min="2427" max="2427" width="6.88671875" customWidth="1"/>
    <col min="2428" max="2428" width="16" customWidth="1"/>
    <col min="2429" max="2430" width="6.88671875" customWidth="1"/>
    <col min="2431" max="2431" width="16" customWidth="1"/>
    <col min="2432" max="2432" width="6.88671875" customWidth="1"/>
    <col min="2433" max="2433" width="16" customWidth="1"/>
    <col min="2434" max="2434" width="6.88671875" customWidth="1"/>
    <col min="2435" max="2435" width="16" customWidth="1"/>
    <col min="2436" max="2436" width="6.88671875" customWidth="1"/>
    <col min="2437" max="2437" width="16" customWidth="1"/>
    <col min="2438" max="2438" width="6.88671875" customWidth="1"/>
    <col min="2439" max="2439" width="16" customWidth="1"/>
    <col min="2440" max="2441" width="6.88671875" customWidth="1"/>
    <col min="2442" max="2442" width="16" customWidth="1"/>
    <col min="2443" max="2443" width="6.88671875" customWidth="1"/>
    <col min="2444" max="2444" width="16" customWidth="1"/>
    <col min="2445" max="2445" width="6.88671875" customWidth="1"/>
    <col min="2446" max="2446" width="16" customWidth="1"/>
    <col min="2447" max="2447" width="6.88671875" customWidth="1"/>
    <col min="2448" max="2448" width="16" customWidth="1"/>
    <col min="2449" max="2449" width="6.88671875" customWidth="1"/>
    <col min="2450" max="2450" width="16" customWidth="1"/>
    <col min="2451" max="2451" width="6.88671875" customWidth="1"/>
    <col min="2452" max="2452" width="16" customWidth="1"/>
    <col min="2453" max="2453" width="6.88671875" customWidth="1"/>
    <col min="2454" max="2454" width="16" customWidth="1"/>
    <col min="2455" max="2455" width="6.88671875" customWidth="1"/>
    <col min="2456" max="2456" width="16" customWidth="1"/>
    <col min="2457" max="2457" width="6.88671875" customWidth="1"/>
    <col min="2458" max="2458" width="16" customWidth="1"/>
    <col min="2459" max="2459" width="6.88671875" customWidth="1"/>
    <col min="2460" max="2460" width="16" customWidth="1"/>
    <col min="2461" max="2461" width="6.88671875" customWidth="1"/>
    <col min="2462" max="2462" width="16" customWidth="1"/>
    <col min="2463" max="2463" width="6.88671875" customWidth="1"/>
    <col min="2464" max="2464" width="16" customWidth="1"/>
    <col min="2465" max="2465" width="6.88671875" customWidth="1"/>
    <col min="2466" max="2466" width="16" customWidth="1"/>
    <col min="2467" max="2467" width="6.88671875" customWidth="1"/>
    <col min="2468" max="2468" width="16" customWidth="1"/>
    <col min="2469" max="2469" width="6.88671875" customWidth="1"/>
    <col min="2470" max="2470" width="16" customWidth="1"/>
    <col min="2471" max="2471" width="6.88671875" customWidth="1"/>
    <col min="2472" max="2472" width="16" customWidth="1"/>
    <col min="2473" max="2473" width="6.88671875" customWidth="1"/>
    <col min="2474" max="2474" width="16" customWidth="1"/>
    <col min="2475" max="2475" width="6.88671875" customWidth="1"/>
    <col min="2476" max="2476" width="16" customWidth="1"/>
    <col min="2477" max="2477" width="6.88671875" customWidth="1"/>
    <col min="2478" max="2478" width="16" customWidth="1"/>
    <col min="2479" max="2479" width="6.88671875" customWidth="1"/>
    <col min="2480" max="2481" width="16" customWidth="1"/>
    <col min="2482" max="2482" width="6.88671875" customWidth="1"/>
    <col min="2483" max="2484" width="16" customWidth="1"/>
    <col min="2485" max="2485" width="6.88671875" customWidth="1"/>
    <col min="2486" max="2487" width="16" customWidth="1"/>
    <col min="2488" max="2489" width="6.88671875" customWidth="1"/>
    <col min="2490" max="2490" width="16" customWidth="1"/>
    <col min="2491" max="2491" width="6.88671875" customWidth="1"/>
    <col min="2492" max="2493" width="16" customWidth="1"/>
    <col min="2494" max="2500" width="6.88671875" customWidth="1"/>
  </cols>
  <sheetData>
    <row r="1" spans="1:4" ht="47.1" customHeight="1" x14ac:dyDescent="0.7">
      <c r="A1" s="51" t="s">
        <v>23</v>
      </c>
      <c r="B1" s="51"/>
      <c r="C1" s="51"/>
      <c r="D1" s="51"/>
    </row>
    <row r="2" spans="1:4" ht="4.6500000000000004" customHeight="1" x14ac:dyDescent="0.3">
      <c r="A2" s="158"/>
      <c r="B2" s="159"/>
      <c r="C2" s="159"/>
    </row>
    <row r="3" spans="1:4" ht="59.1" customHeight="1" x14ac:dyDescent="0.3">
      <c r="A3" s="143" t="s">
        <v>24</v>
      </c>
      <c r="B3" s="143" t="s">
        <v>25</v>
      </c>
      <c r="C3" s="143" t="s">
        <v>26</v>
      </c>
      <c r="D3" s="143" t="s">
        <v>27</v>
      </c>
    </row>
    <row r="4" spans="1:4" ht="15" customHeight="1" x14ac:dyDescent="0.3">
      <c r="A4" s="162" t="s">
        <v>28</v>
      </c>
      <c r="B4" s="161" t="s">
        <v>29</v>
      </c>
      <c r="C4" s="161" t="s">
        <v>30</v>
      </c>
      <c r="D4" s="164">
        <v>0</v>
      </c>
    </row>
    <row r="5" spans="1:4" ht="20.100000000000001" customHeight="1" x14ac:dyDescent="0.3">
      <c r="A5" s="160" t="s">
        <v>21</v>
      </c>
      <c r="B5" s="160"/>
      <c r="C5" s="160"/>
      <c r="D5" s="163" t="e">
        <f>SUM(#REF!)</f>
        <v>#REF!</v>
      </c>
    </row>
    <row r="6" spans="1:4" ht="20.100000000000001" customHeight="1" x14ac:dyDescent="0.3"/>
    <row r="7" spans="1:4" ht="15" customHeight="1" x14ac:dyDescent="0.3"/>
    <row r="8" spans="1:4" ht="15" customHeight="1" x14ac:dyDescent="0.3"/>
    <row r="9" spans="1:4" ht="15" customHeight="1" x14ac:dyDescent="0.3"/>
    <row r="10" spans="1:4" ht="15" customHeight="1" x14ac:dyDescent="0.3"/>
    <row r="11" spans="1:4" ht="15" customHeight="1" x14ac:dyDescent="0.3"/>
    <row r="12" spans="1:4" ht="15" customHeight="1" x14ac:dyDescent="0.3"/>
    <row r="13" spans="1:4" ht="15" customHeight="1" x14ac:dyDescent="0.3"/>
    <row r="14" spans="1:4" ht="15" customHeight="1" x14ac:dyDescent="0.3"/>
    <row r="15" spans="1:4" ht="15" customHeight="1" x14ac:dyDescent="0.3"/>
    <row r="16" spans="1:4"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20.100000000000001" customHeight="1" x14ac:dyDescent="0.3"/>
    <row r="47" ht="15" customHeight="1" x14ac:dyDescent="0.3"/>
    <row r="48" ht="15" customHeight="1" x14ac:dyDescent="0.3"/>
    <row r="49" ht="20.100000000000001" customHeight="1" x14ac:dyDescent="0.3"/>
    <row r="50" ht="15" customHeight="1" x14ac:dyDescent="0.3"/>
    <row r="51" ht="15" customHeight="1" x14ac:dyDescent="0.3"/>
    <row r="52" ht="20.100000000000001" customHeight="1" x14ac:dyDescent="0.3"/>
    <row r="53" ht="15" customHeight="1" x14ac:dyDescent="0.3"/>
    <row r="54" ht="15" customHeight="1" x14ac:dyDescent="0.3"/>
    <row r="55" ht="15" customHeight="1" x14ac:dyDescent="0.3"/>
    <row r="56" ht="15" customHeight="1" x14ac:dyDescent="0.3"/>
    <row r="57" ht="20.100000000000001"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20.100000000000001" customHeight="1" x14ac:dyDescent="0.3"/>
    <row r="72" ht="15" customHeight="1" x14ac:dyDescent="0.3"/>
    <row r="73" ht="15" customHeight="1" x14ac:dyDescent="0.3"/>
    <row r="74" ht="15" customHeight="1" x14ac:dyDescent="0.3"/>
    <row r="75" ht="15" customHeight="1" x14ac:dyDescent="0.3"/>
    <row r="76" ht="15" customHeight="1" x14ac:dyDescent="0.3"/>
    <row r="77" ht="20.100000000000001" customHeight="1" x14ac:dyDescent="0.3"/>
    <row r="78" ht="15" customHeight="1" x14ac:dyDescent="0.3"/>
    <row r="79" ht="15" customHeight="1" x14ac:dyDescent="0.3"/>
    <row r="80" ht="15" customHeight="1" x14ac:dyDescent="0.3"/>
    <row r="81" ht="15" customHeight="1" x14ac:dyDescent="0.3"/>
    <row r="82" ht="15" customHeight="1" x14ac:dyDescent="0.3"/>
    <row r="83" ht="20.100000000000001" customHeight="1" x14ac:dyDescent="0.3"/>
    <row r="84" ht="15" customHeight="1" x14ac:dyDescent="0.3"/>
    <row r="85" ht="15" customHeight="1" x14ac:dyDescent="0.3"/>
    <row r="86" ht="15" customHeight="1" x14ac:dyDescent="0.3"/>
    <row r="87" ht="15" customHeight="1" x14ac:dyDescent="0.3"/>
    <row r="88" ht="20.100000000000001" customHeight="1" x14ac:dyDescent="0.3"/>
    <row r="89" ht="15" customHeight="1" x14ac:dyDescent="0.3"/>
    <row r="90" ht="15" customHeight="1" x14ac:dyDescent="0.3"/>
    <row r="91" ht="15" customHeight="1" x14ac:dyDescent="0.3"/>
    <row r="92" ht="15" customHeight="1" x14ac:dyDescent="0.3"/>
    <row r="93" ht="20.100000000000001" customHeight="1" x14ac:dyDescent="0.3"/>
    <row r="94" ht="15" customHeight="1" x14ac:dyDescent="0.3"/>
    <row r="95" ht="15" customHeight="1" x14ac:dyDescent="0.3"/>
    <row r="96" ht="15" customHeight="1" x14ac:dyDescent="0.3"/>
    <row r="97" ht="15" customHeight="1" x14ac:dyDescent="0.3"/>
    <row r="98" ht="20.100000000000001" customHeight="1" x14ac:dyDescent="0.3"/>
    <row r="99" ht="15" customHeight="1" x14ac:dyDescent="0.3"/>
    <row r="100" ht="15" customHeight="1" x14ac:dyDescent="0.3"/>
    <row r="101" ht="15" customHeight="1" x14ac:dyDescent="0.3"/>
    <row r="102" ht="15" customHeight="1" x14ac:dyDescent="0.3"/>
    <row r="103" ht="20.100000000000001" customHeight="1" x14ac:dyDescent="0.3"/>
    <row r="104" ht="15" customHeight="1" x14ac:dyDescent="0.3"/>
    <row r="105" ht="15" customHeight="1" x14ac:dyDescent="0.3"/>
    <row r="106" ht="15" customHeight="1" x14ac:dyDescent="0.3"/>
    <row r="107" ht="15" customHeight="1" x14ac:dyDescent="0.3"/>
    <row r="108" ht="20.100000000000001" customHeight="1" x14ac:dyDescent="0.3"/>
    <row r="109" ht="15" customHeight="1" x14ac:dyDescent="0.3"/>
    <row r="110" ht="15" customHeight="1" x14ac:dyDescent="0.3"/>
    <row r="111" ht="15" customHeight="1" x14ac:dyDescent="0.3"/>
    <row r="112" ht="15" customHeight="1" x14ac:dyDescent="0.3"/>
    <row r="113" ht="20.100000000000001" customHeight="1" x14ac:dyDescent="0.3"/>
    <row r="114" ht="15" customHeight="1" x14ac:dyDescent="0.3"/>
    <row r="115" ht="15" customHeight="1" x14ac:dyDescent="0.3"/>
    <row r="116" ht="15" customHeight="1" x14ac:dyDescent="0.3"/>
    <row r="117" ht="15" customHeight="1" x14ac:dyDescent="0.3"/>
    <row r="118" ht="20.100000000000001" customHeight="1" x14ac:dyDescent="0.3"/>
    <row r="119" ht="15" customHeight="1" x14ac:dyDescent="0.3"/>
    <row r="120" ht="15" customHeight="1" x14ac:dyDescent="0.3"/>
    <row r="121" ht="15" customHeight="1" x14ac:dyDescent="0.3"/>
    <row r="122" ht="15" customHeight="1" x14ac:dyDescent="0.3"/>
    <row r="123" ht="20.100000000000001" customHeight="1" x14ac:dyDescent="0.3"/>
    <row r="124" ht="15" customHeight="1" x14ac:dyDescent="0.3"/>
    <row r="125" ht="15" customHeight="1" x14ac:dyDescent="0.3"/>
    <row r="126" ht="15" customHeight="1" x14ac:dyDescent="0.3"/>
    <row r="127" ht="15" customHeight="1" x14ac:dyDescent="0.3"/>
    <row r="128" ht="20.100000000000001" customHeight="1" x14ac:dyDescent="0.3"/>
    <row r="129" ht="15" customHeight="1" x14ac:dyDescent="0.3"/>
    <row r="130" ht="15" customHeight="1" x14ac:dyDescent="0.3"/>
    <row r="131" ht="15" customHeight="1" x14ac:dyDescent="0.3"/>
    <row r="132" ht="15" customHeight="1" x14ac:dyDescent="0.3"/>
    <row r="133" ht="20.100000000000001" customHeight="1" x14ac:dyDescent="0.3"/>
    <row r="134" ht="15" customHeight="1" x14ac:dyDescent="0.3"/>
    <row r="135" ht="15" customHeight="1" x14ac:dyDescent="0.3"/>
    <row r="136" ht="15" customHeight="1" x14ac:dyDescent="0.3"/>
    <row r="137" ht="15" customHeight="1" x14ac:dyDescent="0.3"/>
    <row r="138" ht="15" customHeight="1" x14ac:dyDescent="0.3"/>
    <row r="139" ht="20.100000000000001"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20.100000000000001" customHeight="1" x14ac:dyDescent="0.3"/>
    <row r="147" ht="15" customHeight="1" x14ac:dyDescent="0.3"/>
    <row r="148" ht="15" customHeight="1" x14ac:dyDescent="0.3"/>
    <row r="149" ht="15" customHeight="1" x14ac:dyDescent="0.3"/>
    <row r="150" ht="15" customHeight="1" x14ac:dyDescent="0.3"/>
    <row r="151" ht="15" customHeight="1" x14ac:dyDescent="0.3"/>
    <row r="152" ht="20.100000000000001"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20.100000000000001" customHeight="1" x14ac:dyDescent="0.3"/>
    <row r="180" ht="15" customHeight="1" x14ac:dyDescent="0.3"/>
    <row r="181" ht="15" customHeight="1" x14ac:dyDescent="0.3"/>
    <row r="182" ht="15" customHeight="1" x14ac:dyDescent="0.3"/>
    <row r="183" ht="15" customHeight="1" x14ac:dyDescent="0.3"/>
    <row r="184" ht="20.100000000000001" customHeight="1" x14ac:dyDescent="0.3"/>
    <row r="185" ht="15" customHeight="1" x14ac:dyDescent="0.3"/>
    <row r="186" ht="15" customHeight="1" x14ac:dyDescent="0.3"/>
    <row r="187" ht="15" customHeight="1" x14ac:dyDescent="0.3"/>
    <row r="188" ht="15" customHeight="1" x14ac:dyDescent="0.3"/>
    <row r="189" ht="20.100000000000001"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20.100000000000001" customHeight="1" x14ac:dyDescent="0.3"/>
    <row r="213" ht="15" customHeight="1" x14ac:dyDescent="0.3"/>
    <row r="214" ht="15" customHeight="1" x14ac:dyDescent="0.3"/>
    <row r="215" ht="15" customHeight="1" x14ac:dyDescent="0.3"/>
    <row r="216" ht="15" customHeight="1" x14ac:dyDescent="0.3"/>
    <row r="217" ht="15" customHeight="1" x14ac:dyDescent="0.3"/>
    <row r="218" ht="20.100000000000001" customHeight="1" x14ac:dyDescent="0.3"/>
    <row r="219" ht="15" customHeight="1" x14ac:dyDescent="0.3"/>
    <row r="220" ht="15" customHeight="1" x14ac:dyDescent="0.3"/>
    <row r="221" ht="15" customHeight="1" x14ac:dyDescent="0.3"/>
    <row r="222" ht="15" customHeight="1" x14ac:dyDescent="0.3"/>
    <row r="223" ht="15" customHeight="1" x14ac:dyDescent="0.3"/>
    <row r="224" ht="20.100000000000001" customHeight="1" x14ac:dyDescent="0.3"/>
    <row r="225" ht="15" customHeight="1" x14ac:dyDescent="0.3"/>
    <row r="226" ht="15" customHeight="1" x14ac:dyDescent="0.3"/>
    <row r="227" ht="15" customHeight="1" x14ac:dyDescent="0.3"/>
    <row r="228" ht="15" customHeight="1" x14ac:dyDescent="0.3"/>
    <row r="229" ht="15" customHeight="1" x14ac:dyDescent="0.3"/>
    <row r="230" ht="20.100000000000001" customHeight="1" x14ac:dyDescent="0.3"/>
    <row r="231" ht="15" customHeight="1" x14ac:dyDescent="0.3"/>
    <row r="232" ht="15" customHeight="1" x14ac:dyDescent="0.3"/>
    <row r="233" ht="15" customHeight="1" x14ac:dyDescent="0.3"/>
    <row r="234" ht="15" customHeight="1" x14ac:dyDescent="0.3"/>
    <row r="235" ht="15" customHeight="1" x14ac:dyDescent="0.3"/>
    <row r="236" ht="20.100000000000001"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20.100000000000001"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20.100000000000001"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20.100000000000001"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20.100000000000001" customHeight="1" x14ac:dyDescent="0.3"/>
    <row r="282" ht="15" customHeight="1" x14ac:dyDescent="0.3"/>
    <row r="283" ht="15" customHeight="1" x14ac:dyDescent="0.3"/>
    <row r="284" ht="15" customHeight="1" x14ac:dyDescent="0.3"/>
    <row r="285" ht="15" customHeight="1" x14ac:dyDescent="0.3"/>
    <row r="286" ht="15" customHeight="1" x14ac:dyDescent="0.3"/>
    <row r="287" ht="20.100000000000001" customHeight="1" x14ac:dyDescent="0.3"/>
    <row r="288" ht="15" customHeight="1" x14ac:dyDescent="0.3"/>
    <row r="289" ht="15" customHeight="1" x14ac:dyDescent="0.3"/>
    <row r="290" ht="15" customHeight="1" x14ac:dyDescent="0.3"/>
    <row r="291" ht="15" customHeight="1" x14ac:dyDescent="0.3"/>
    <row r="292" ht="15" customHeight="1" x14ac:dyDescent="0.3"/>
    <row r="293" ht="20.100000000000001" customHeight="1" x14ac:dyDescent="0.3"/>
    <row r="294" ht="15" customHeight="1" x14ac:dyDescent="0.3"/>
    <row r="295" ht="15" customHeight="1" x14ac:dyDescent="0.3"/>
    <row r="296" ht="15" customHeight="1" x14ac:dyDescent="0.3"/>
    <row r="297" ht="15" customHeight="1" x14ac:dyDescent="0.3"/>
    <row r="298" ht="15" customHeight="1" x14ac:dyDescent="0.3"/>
    <row r="299" ht="20.100000000000001" customHeight="1" x14ac:dyDescent="0.3"/>
    <row r="300" ht="15" customHeight="1" x14ac:dyDescent="0.3"/>
    <row r="301" ht="15" customHeight="1" x14ac:dyDescent="0.3"/>
    <row r="302" ht="15" customHeight="1" x14ac:dyDescent="0.3"/>
    <row r="303" ht="15" customHeight="1" x14ac:dyDescent="0.3"/>
    <row r="304" ht="15" customHeight="1" x14ac:dyDescent="0.3"/>
    <row r="305" ht="20.100000000000001" customHeight="1" x14ac:dyDescent="0.3"/>
    <row r="306" ht="15" customHeight="1" x14ac:dyDescent="0.3"/>
    <row r="307" ht="15" customHeight="1" x14ac:dyDescent="0.3"/>
    <row r="308" ht="15" customHeight="1" x14ac:dyDescent="0.3"/>
    <row r="309" ht="15" customHeight="1" x14ac:dyDescent="0.3"/>
    <row r="310" ht="15" customHeight="1" x14ac:dyDescent="0.3"/>
    <row r="311" ht="20.100000000000001" customHeight="1" x14ac:dyDescent="0.3"/>
    <row r="312" ht="15" customHeight="1" x14ac:dyDescent="0.3"/>
    <row r="313" ht="15" customHeight="1" x14ac:dyDescent="0.3"/>
    <row r="314" ht="15" customHeight="1" x14ac:dyDescent="0.3"/>
    <row r="315" ht="15" customHeight="1" x14ac:dyDescent="0.3"/>
    <row r="316" ht="15" customHeight="1" x14ac:dyDescent="0.3"/>
    <row r="317" ht="20.100000000000001" customHeight="1" x14ac:dyDescent="0.3"/>
    <row r="318" ht="15" customHeight="1" x14ac:dyDescent="0.3"/>
    <row r="319" ht="15" customHeight="1" x14ac:dyDescent="0.3"/>
    <row r="320" ht="15" customHeight="1" x14ac:dyDescent="0.3"/>
    <row r="321" ht="15" customHeight="1" x14ac:dyDescent="0.3"/>
    <row r="322" ht="15" customHeight="1" x14ac:dyDescent="0.3"/>
    <row r="323" ht="20.100000000000001" customHeight="1" x14ac:dyDescent="0.3"/>
    <row r="324" ht="15" customHeight="1" x14ac:dyDescent="0.3"/>
    <row r="325" ht="15" customHeight="1" x14ac:dyDescent="0.3"/>
    <row r="326" ht="15" customHeight="1" x14ac:dyDescent="0.3"/>
    <row r="327" ht="15" customHeight="1" x14ac:dyDescent="0.3"/>
    <row r="328" ht="15" customHeight="1" x14ac:dyDescent="0.3"/>
    <row r="329" ht="20.100000000000001" customHeight="1" x14ac:dyDescent="0.3"/>
    <row r="330" ht="15" customHeight="1" x14ac:dyDescent="0.3"/>
    <row r="331" ht="15" customHeight="1" x14ac:dyDescent="0.3"/>
    <row r="332" ht="15" customHeight="1" x14ac:dyDescent="0.3"/>
    <row r="333" ht="15" customHeight="1" x14ac:dyDescent="0.3"/>
    <row r="334" ht="15" customHeight="1" x14ac:dyDescent="0.3"/>
    <row r="335" ht="20.100000000000001" customHeight="1" x14ac:dyDescent="0.3"/>
    <row r="336" ht="15" customHeight="1" x14ac:dyDescent="0.3"/>
    <row r="337" ht="15" customHeight="1" x14ac:dyDescent="0.3"/>
    <row r="338" ht="15" customHeight="1" x14ac:dyDescent="0.3"/>
    <row r="339" ht="15" customHeight="1" x14ac:dyDescent="0.3"/>
    <row r="340" ht="15" customHeight="1" x14ac:dyDescent="0.3"/>
    <row r="341" ht="20.100000000000001" customHeight="1" x14ac:dyDescent="0.3"/>
    <row r="342" ht="15" customHeight="1" x14ac:dyDescent="0.3"/>
    <row r="343" ht="15" customHeight="1" x14ac:dyDescent="0.3"/>
    <row r="344" ht="15" customHeight="1" x14ac:dyDescent="0.3"/>
    <row r="345" ht="15" customHeight="1" x14ac:dyDescent="0.3"/>
    <row r="346" ht="15" customHeight="1" x14ac:dyDescent="0.3"/>
    <row r="347" ht="20.100000000000001" customHeight="1" x14ac:dyDescent="0.3"/>
    <row r="348" ht="15" customHeight="1" x14ac:dyDescent="0.3"/>
    <row r="349" ht="15" customHeight="1" x14ac:dyDescent="0.3"/>
    <row r="350" ht="15" customHeight="1" x14ac:dyDescent="0.3"/>
    <row r="351" ht="15" customHeight="1" x14ac:dyDescent="0.3"/>
    <row r="352" ht="15" customHeight="1" x14ac:dyDescent="0.3"/>
    <row r="353" ht="20.100000000000001" customHeight="1" x14ac:dyDescent="0.3"/>
    <row r="354" ht="15" customHeight="1" x14ac:dyDescent="0.3"/>
    <row r="355" ht="15" customHeight="1" x14ac:dyDescent="0.3"/>
    <row r="356" ht="15" customHeight="1" x14ac:dyDescent="0.3"/>
    <row r="357" ht="15" customHeight="1" x14ac:dyDescent="0.3"/>
    <row r="358" ht="15" customHeight="1" x14ac:dyDescent="0.3"/>
    <row r="359" ht="20.100000000000001" customHeight="1" x14ac:dyDescent="0.3"/>
    <row r="360" ht="15" customHeight="1" x14ac:dyDescent="0.3"/>
    <row r="361" ht="15" customHeight="1" x14ac:dyDescent="0.3"/>
    <row r="362" ht="15" customHeight="1" x14ac:dyDescent="0.3"/>
    <row r="363" ht="15" customHeight="1" x14ac:dyDescent="0.3"/>
    <row r="364" ht="15" customHeight="1" x14ac:dyDescent="0.3"/>
    <row r="365" ht="20.100000000000001" customHeight="1" x14ac:dyDescent="0.3"/>
    <row r="366" ht="15" customHeight="1" x14ac:dyDescent="0.3"/>
    <row r="367" ht="15" customHeight="1" x14ac:dyDescent="0.3"/>
    <row r="368" ht="15" customHeight="1" x14ac:dyDescent="0.3"/>
    <row r="369" ht="15" customHeight="1" x14ac:dyDescent="0.3"/>
    <row r="370" ht="15" customHeight="1" x14ac:dyDescent="0.3"/>
    <row r="371" ht="20.100000000000001" customHeight="1" x14ac:dyDescent="0.3"/>
    <row r="372" ht="15" customHeight="1" x14ac:dyDescent="0.3"/>
    <row r="373" ht="15" customHeight="1" x14ac:dyDescent="0.3"/>
    <row r="374" ht="15" customHeight="1" x14ac:dyDescent="0.3"/>
    <row r="375" ht="15" customHeight="1" x14ac:dyDescent="0.3"/>
    <row r="376" ht="15" customHeight="1" x14ac:dyDescent="0.3"/>
    <row r="377" ht="20.100000000000001" customHeight="1" x14ac:dyDescent="0.3"/>
    <row r="378" ht="15" customHeight="1" x14ac:dyDescent="0.3"/>
    <row r="379" ht="15" customHeight="1" x14ac:dyDescent="0.3"/>
    <row r="380" ht="15" customHeight="1" x14ac:dyDescent="0.3"/>
    <row r="381" ht="15" customHeight="1" x14ac:dyDescent="0.3"/>
    <row r="382" ht="15" customHeight="1" x14ac:dyDescent="0.3"/>
    <row r="383" ht="20.100000000000001" customHeight="1" x14ac:dyDescent="0.3"/>
    <row r="384" ht="15" customHeight="1" x14ac:dyDescent="0.3"/>
    <row r="385" ht="15" customHeight="1" x14ac:dyDescent="0.3"/>
    <row r="386" ht="15" customHeight="1" x14ac:dyDescent="0.3"/>
    <row r="387" ht="15" customHeight="1" x14ac:dyDescent="0.3"/>
    <row r="388" ht="15" customHeight="1" x14ac:dyDescent="0.3"/>
    <row r="389" ht="20.100000000000001" customHeight="1" x14ac:dyDescent="0.3"/>
    <row r="390" ht="15" customHeight="1" x14ac:dyDescent="0.3"/>
    <row r="391" ht="15" customHeight="1" x14ac:dyDescent="0.3"/>
    <row r="392" ht="15" customHeight="1" x14ac:dyDescent="0.3"/>
    <row r="393" ht="15" customHeight="1" x14ac:dyDescent="0.3"/>
    <row r="394" ht="15" customHeight="1" x14ac:dyDescent="0.3"/>
    <row r="395" ht="20.100000000000001"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20.100000000000001" customHeight="1" x14ac:dyDescent="0.3"/>
    <row r="411" ht="15" customHeight="1" x14ac:dyDescent="0.3"/>
    <row r="412" ht="15" customHeight="1" x14ac:dyDescent="0.3"/>
    <row r="413" ht="15" customHeight="1" x14ac:dyDescent="0.3"/>
    <row r="414" ht="15" customHeight="1" x14ac:dyDescent="0.3"/>
    <row r="415" ht="20.100000000000001" customHeight="1" x14ac:dyDescent="0.3"/>
    <row r="416" ht="15" customHeight="1" x14ac:dyDescent="0.3"/>
    <row r="417" ht="15" customHeight="1" x14ac:dyDescent="0.3"/>
    <row r="418" ht="15" customHeight="1" x14ac:dyDescent="0.3"/>
    <row r="419" ht="15" customHeight="1" x14ac:dyDescent="0.3"/>
    <row r="420" ht="20.100000000000001" customHeight="1" x14ac:dyDescent="0.3"/>
    <row r="421" ht="15" customHeight="1" x14ac:dyDescent="0.3"/>
    <row r="422" ht="15" customHeight="1" x14ac:dyDescent="0.3"/>
    <row r="423" ht="15" customHeight="1" x14ac:dyDescent="0.3"/>
    <row r="424" ht="15" customHeight="1" x14ac:dyDescent="0.3"/>
    <row r="425" ht="20.100000000000001" customHeight="1" x14ac:dyDescent="0.3"/>
    <row r="426" ht="15" customHeight="1" x14ac:dyDescent="0.3"/>
    <row r="427" ht="15" customHeight="1" x14ac:dyDescent="0.3"/>
    <row r="428" ht="15" customHeight="1" x14ac:dyDescent="0.3"/>
    <row r="429" ht="15" customHeight="1" x14ac:dyDescent="0.3"/>
    <row r="430" ht="20.100000000000001" customHeight="1" x14ac:dyDescent="0.3"/>
    <row r="431" ht="15" customHeight="1" x14ac:dyDescent="0.3"/>
    <row r="432" ht="15" customHeight="1" x14ac:dyDescent="0.3"/>
    <row r="433" ht="15" customHeight="1" x14ac:dyDescent="0.3"/>
    <row r="434" ht="15" customHeight="1" x14ac:dyDescent="0.3"/>
    <row r="435" ht="20.100000000000001" customHeight="1" x14ac:dyDescent="0.3"/>
    <row r="436" ht="15" customHeight="1" x14ac:dyDescent="0.3"/>
    <row r="437" ht="15" customHeight="1" x14ac:dyDescent="0.3"/>
    <row r="438" ht="15" customHeight="1" x14ac:dyDescent="0.3"/>
    <row r="439" ht="15" customHeight="1" x14ac:dyDescent="0.3"/>
    <row r="440" ht="20.100000000000001" customHeight="1" x14ac:dyDescent="0.3"/>
    <row r="441" ht="15" customHeight="1" x14ac:dyDescent="0.3"/>
    <row r="442" ht="15" customHeight="1" x14ac:dyDescent="0.3"/>
    <row r="443" ht="15" customHeight="1" x14ac:dyDescent="0.3"/>
    <row r="444" ht="15" customHeight="1" x14ac:dyDescent="0.3"/>
    <row r="445" ht="20.100000000000001"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20.100000000000001" customHeight="1" x14ac:dyDescent="0.3"/>
    <row r="453" ht="15" customHeight="1" x14ac:dyDescent="0.3"/>
    <row r="454" ht="15" customHeight="1" x14ac:dyDescent="0.3"/>
    <row r="455" ht="15" customHeight="1" x14ac:dyDescent="0.3"/>
    <row r="456" ht="15" customHeight="1" x14ac:dyDescent="0.3"/>
    <row r="457" ht="15" customHeight="1" x14ac:dyDescent="0.3"/>
    <row r="458" ht="20.100000000000001" customHeight="1" x14ac:dyDescent="0.3"/>
    <row r="459" ht="15" customHeight="1" x14ac:dyDescent="0.3"/>
    <row r="460" ht="15" customHeight="1" x14ac:dyDescent="0.3"/>
    <row r="461" ht="15" customHeight="1" x14ac:dyDescent="0.3"/>
    <row r="462" ht="15" customHeight="1" x14ac:dyDescent="0.3"/>
    <row r="463" ht="15" customHeight="1" x14ac:dyDescent="0.3"/>
    <row r="464" ht="20.100000000000001"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20.100000000000001"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20.100000000000001" customHeight="1" x14ac:dyDescent="0.3"/>
    <row r="481" ht="15" customHeight="1" x14ac:dyDescent="0.3"/>
    <row r="482" ht="15" customHeight="1" x14ac:dyDescent="0.3"/>
    <row r="483" ht="15" customHeight="1" x14ac:dyDescent="0.3"/>
    <row r="484" ht="15" customHeight="1" x14ac:dyDescent="0.3"/>
    <row r="485" ht="20.100000000000001" customHeight="1" x14ac:dyDescent="0.3"/>
    <row r="486" ht="15" customHeight="1" x14ac:dyDescent="0.3"/>
    <row r="487" ht="15" customHeight="1" x14ac:dyDescent="0.3"/>
    <row r="488" ht="15" customHeight="1" x14ac:dyDescent="0.3"/>
    <row r="489" ht="20.100000000000001" customHeight="1" x14ac:dyDescent="0.3"/>
    <row r="490" ht="15" customHeight="1" x14ac:dyDescent="0.3"/>
    <row r="491" ht="15" customHeight="1" x14ac:dyDescent="0.3"/>
    <row r="492" ht="15" customHeight="1" x14ac:dyDescent="0.3"/>
    <row r="493" ht="20.100000000000001"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20.100000000000001" customHeight="1" x14ac:dyDescent="0.3"/>
    <row r="501" ht="15" customHeight="1" x14ac:dyDescent="0.3"/>
    <row r="502" ht="15" customHeight="1" x14ac:dyDescent="0.3"/>
    <row r="503" ht="15" customHeight="1" x14ac:dyDescent="0.3"/>
    <row r="504" ht="15" customHeight="1" x14ac:dyDescent="0.3"/>
    <row r="505" ht="20.100000000000001" customHeight="1" x14ac:dyDescent="0.3"/>
    <row r="506" ht="15" customHeight="1" x14ac:dyDescent="0.3"/>
    <row r="507" ht="15" customHeight="1" x14ac:dyDescent="0.3"/>
    <row r="508" ht="15" customHeight="1" x14ac:dyDescent="0.3"/>
    <row r="509" ht="15" customHeight="1" x14ac:dyDescent="0.3"/>
    <row r="510" ht="20.100000000000001" customHeight="1" x14ac:dyDescent="0.3"/>
    <row r="511" ht="15" customHeight="1" x14ac:dyDescent="0.3"/>
    <row r="512" ht="15" customHeight="1" x14ac:dyDescent="0.3"/>
    <row r="513" ht="15" customHeight="1" x14ac:dyDescent="0.3"/>
    <row r="514" ht="15" customHeight="1" x14ac:dyDescent="0.3"/>
    <row r="515" ht="15" customHeight="1" x14ac:dyDescent="0.3"/>
    <row r="516" ht="20.100000000000001" customHeight="1" x14ac:dyDescent="0.3"/>
    <row r="517" ht="15" customHeight="1" x14ac:dyDescent="0.3"/>
    <row r="518" ht="15" customHeight="1" x14ac:dyDescent="0.3"/>
    <row r="519" ht="15" customHeight="1" x14ac:dyDescent="0.3"/>
    <row r="520" ht="20.100000000000001"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20.100000000000001" customHeight="1" x14ac:dyDescent="0.3"/>
    <row r="528" ht="15" customHeight="1" x14ac:dyDescent="0.3"/>
    <row r="529" ht="15" customHeight="1" x14ac:dyDescent="0.3"/>
    <row r="530" ht="15" customHeight="1" x14ac:dyDescent="0.3"/>
    <row r="531" ht="15" customHeight="1" x14ac:dyDescent="0.3"/>
    <row r="532" ht="20.100000000000001" customHeight="1" x14ac:dyDescent="0.3"/>
    <row r="533" ht="15" customHeight="1" x14ac:dyDescent="0.3"/>
    <row r="534" ht="15" customHeight="1" x14ac:dyDescent="0.3"/>
    <row r="535" ht="15" customHeight="1" x14ac:dyDescent="0.3"/>
    <row r="536" ht="15" customHeight="1" x14ac:dyDescent="0.3"/>
    <row r="537" ht="15" customHeight="1" x14ac:dyDescent="0.3"/>
    <row r="538" ht="20.100000000000001" customHeight="1" x14ac:dyDescent="0.3"/>
    <row r="539" ht="15" customHeight="1" x14ac:dyDescent="0.3"/>
    <row r="540" ht="15" customHeight="1" x14ac:dyDescent="0.3"/>
    <row r="541" ht="15" customHeight="1" x14ac:dyDescent="0.3"/>
    <row r="542" ht="15" customHeight="1" x14ac:dyDescent="0.3"/>
    <row r="543" ht="15" customHeight="1" x14ac:dyDescent="0.3"/>
    <row r="544" ht="20.100000000000001" customHeight="1" x14ac:dyDescent="0.3"/>
    <row r="545" ht="15" customHeight="1" x14ac:dyDescent="0.3"/>
    <row r="546" ht="15" customHeight="1" x14ac:dyDescent="0.3"/>
    <row r="547" ht="15" customHeight="1" x14ac:dyDescent="0.3"/>
    <row r="548" ht="15" customHeight="1" x14ac:dyDescent="0.3"/>
    <row r="549" ht="20.100000000000001" customHeight="1" x14ac:dyDescent="0.3"/>
    <row r="550" ht="15" customHeight="1" x14ac:dyDescent="0.3"/>
    <row r="551" ht="15" customHeight="1" x14ac:dyDescent="0.3"/>
    <row r="552" ht="15" customHeight="1" x14ac:dyDescent="0.3"/>
    <row r="553" ht="15" customHeight="1" x14ac:dyDescent="0.3"/>
    <row r="554" ht="20.100000000000001" customHeight="1" x14ac:dyDescent="0.3"/>
    <row r="555" ht="15" customHeight="1" x14ac:dyDescent="0.3"/>
    <row r="556" ht="15" customHeight="1" x14ac:dyDescent="0.3"/>
    <row r="557" ht="15" customHeight="1" x14ac:dyDescent="0.3"/>
    <row r="558" ht="15" customHeight="1" x14ac:dyDescent="0.3"/>
    <row r="559" ht="20.100000000000001" customHeight="1" x14ac:dyDescent="0.3"/>
    <row r="560" ht="15" customHeight="1" x14ac:dyDescent="0.3"/>
    <row r="561" ht="15" customHeight="1" x14ac:dyDescent="0.3"/>
    <row r="562" ht="15" customHeight="1" x14ac:dyDescent="0.3"/>
    <row r="563" ht="20.100000000000001" customHeight="1" x14ac:dyDescent="0.3"/>
    <row r="564" ht="15" customHeight="1" x14ac:dyDescent="0.3"/>
    <row r="565" ht="15" customHeight="1" x14ac:dyDescent="0.3"/>
    <row r="566" ht="15" customHeight="1" x14ac:dyDescent="0.3"/>
    <row r="567" ht="15" customHeight="1" x14ac:dyDescent="0.3"/>
    <row r="568" ht="20.100000000000001" customHeight="1" x14ac:dyDescent="0.3"/>
    <row r="569" ht="15" customHeight="1" x14ac:dyDescent="0.3"/>
    <row r="570" ht="15" customHeight="1" x14ac:dyDescent="0.3"/>
    <row r="571" ht="15" customHeight="1" x14ac:dyDescent="0.3"/>
    <row r="572" ht="15" customHeight="1" x14ac:dyDescent="0.3"/>
    <row r="573" ht="20.100000000000001" customHeight="1" x14ac:dyDescent="0.3"/>
    <row r="574" ht="15" customHeight="1" x14ac:dyDescent="0.3"/>
    <row r="575" ht="15" customHeight="1" x14ac:dyDescent="0.3"/>
    <row r="576" ht="15" customHeight="1" x14ac:dyDescent="0.3"/>
    <row r="577" ht="15" customHeight="1" x14ac:dyDescent="0.3"/>
    <row r="578" ht="20.100000000000001" customHeight="1" x14ac:dyDescent="0.3"/>
    <row r="579" ht="15" customHeight="1" x14ac:dyDescent="0.3"/>
    <row r="580" ht="15" customHeight="1" x14ac:dyDescent="0.3"/>
    <row r="581" ht="15" customHeight="1" x14ac:dyDescent="0.3"/>
    <row r="582" ht="15" customHeight="1" x14ac:dyDescent="0.3"/>
    <row r="583" ht="20.100000000000001" customHeight="1" x14ac:dyDescent="0.3"/>
    <row r="584" ht="15" customHeight="1" x14ac:dyDescent="0.3"/>
    <row r="585" ht="15" customHeight="1" x14ac:dyDescent="0.3"/>
    <row r="586" ht="15" customHeight="1" x14ac:dyDescent="0.3"/>
    <row r="587" ht="15" customHeight="1" x14ac:dyDescent="0.3"/>
    <row r="588" ht="20.100000000000001" customHeight="1" x14ac:dyDescent="0.3"/>
    <row r="589" ht="15" customHeight="1" x14ac:dyDescent="0.3"/>
    <row r="590" ht="15" customHeight="1" x14ac:dyDescent="0.3"/>
    <row r="591" ht="15" customHeight="1" x14ac:dyDescent="0.3"/>
    <row r="592" ht="15" customHeight="1" x14ac:dyDescent="0.3"/>
    <row r="593" ht="20.100000000000001" customHeight="1" x14ac:dyDescent="0.3"/>
    <row r="594" ht="15" customHeight="1" x14ac:dyDescent="0.3"/>
    <row r="595" ht="15" customHeight="1" x14ac:dyDescent="0.3"/>
    <row r="596" ht="15" customHeight="1" x14ac:dyDescent="0.3"/>
    <row r="597" ht="15" customHeight="1" x14ac:dyDescent="0.3"/>
    <row r="598" ht="20.100000000000001" customHeight="1" x14ac:dyDescent="0.3"/>
    <row r="599" ht="15" customHeight="1" x14ac:dyDescent="0.3"/>
    <row r="600" ht="15" customHeight="1" x14ac:dyDescent="0.3"/>
    <row r="601" ht="15" customHeight="1" x14ac:dyDescent="0.3"/>
    <row r="602" ht="15" customHeight="1" x14ac:dyDescent="0.3"/>
    <row r="603" ht="20.100000000000001" customHeight="1" x14ac:dyDescent="0.3"/>
    <row r="604" ht="15" customHeight="1" x14ac:dyDescent="0.3"/>
    <row r="605" ht="15" customHeight="1" x14ac:dyDescent="0.3"/>
    <row r="606" ht="15" customHeight="1" x14ac:dyDescent="0.3"/>
    <row r="607" ht="15" customHeight="1" x14ac:dyDescent="0.3"/>
    <row r="608" ht="20.100000000000001" customHeight="1" x14ac:dyDescent="0.3"/>
    <row r="609" ht="15" customHeight="1" x14ac:dyDescent="0.3"/>
    <row r="610" ht="15" customHeight="1" x14ac:dyDescent="0.3"/>
    <row r="611" ht="15" customHeight="1" x14ac:dyDescent="0.3"/>
    <row r="612" ht="15" customHeight="1" x14ac:dyDescent="0.3"/>
    <row r="613" ht="20.100000000000001"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20.100000000000001"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20.100000000000001" customHeight="1" x14ac:dyDescent="0.3"/>
    <row r="631" ht="15" customHeight="1" x14ac:dyDescent="0.3"/>
    <row r="632" ht="15" customHeight="1" x14ac:dyDescent="0.3"/>
    <row r="633" ht="15" customHeight="1" x14ac:dyDescent="0.3"/>
    <row r="634" ht="15" customHeight="1" x14ac:dyDescent="0.3"/>
    <row r="635" ht="20.100000000000001"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20.100000000000001" customHeight="1" x14ac:dyDescent="0.3"/>
    <row r="643" ht="15" customHeight="1" x14ac:dyDescent="0.3"/>
    <row r="644" ht="15" customHeight="1" x14ac:dyDescent="0.3"/>
    <row r="645" ht="20.100000000000001"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20.100000000000001" customHeight="1" x14ac:dyDescent="0.3"/>
    <row r="656" ht="15" customHeight="1" x14ac:dyDescent="0.3"/>
    <row r="657" ht="15" customHeight="1" x14ac:dyDescent="0.3"/>
    <row r="658" ht="15" customHeight="1" x14ac:dyDescent="0.3"/>
    <row r="659" ht="15" customHeight="1" x14ac:dyDescent="0.3"/>
    <row r="660" ht="20.100000000000001" customHeight="1" x14ac:dyDescent="0.3"/>
    <row r="661" ht="15" customHeight="1" x14ac:dyDescent="0.3"/>
    <row r="662" ht="15" customHeight="1" x14ac:dyDescent="0.3"/>
    <row r="663" ht="15" customHeight="1" x14ac:dyDescent="0.3"/>
    <row r="664" ht="20.100000000000001"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20.100000000000001" customHeight="1" x14ac:dyDescent="0.3"/>
    <row r="673" ht="15" customHeight="1" x14ac:dyDescent="0.3"/>
    <row r="674" ht="15" customHeight="1" x14ac:dyDescent="0.3"/>
    <row r="675" ht="15" customHeight="1" x14ac:dyDescent="0.3"/>
    <row r="676" ht="20.100000000000001" customHeight="1" x14ac:dyDescent="0.3"/>
    <row r="677" ht="15" customHeight="1" x14ac:dyDescent="0.3"/>
    <row r="678" ht="15" customHeight="1" x14ac:dyDescent="0.3"/>
    <row r="679" ht="15" customHeight="1" x14ac:dyDescent="0.3"/>
    <row r="680" ht="20.100000000000001" customHeight="1" x14ac:dyDescent="0.3"/>
    <row r="681" ht="15" customHeight="1" x14ac:dyDescent="0.3"/>
    <row r="682" ht="15" customHeight="1" x14ac:dyDescent="0.3"/>
    <row r="683" ht="15" customHeight="1" x14ac:dyDescent="0.3"/>
    <row r="684" ht="20.100000000000001" customHeight="1" x14ac:dyDescent="0.3"/>
    <row r="685" ht="15" customHeight="1" x14ac:dyDescent="0.3"/>
    <row r="686" ht="15" customHeight="1" x14ac:dyDescent="0.3"/>
    <row r="687" ht="15" customHeight="1" x14ac:dyDescent="0.3"/>
    <row r="688" ht="20.100000000000001" customHeight="1" x14ac:dyDescent="0.3"/>
    <row r="689" ht="15" customHeight="1" x14ac:dyDescent="0.3"/>
    <row r="690" ht="15" customHeight="1" x14ac:dyDescent="0.3"/>
    <row r="691" ht="15" customHeight="1" x14ac:dyDescent="0.3"/>
    <row r="692" ht="20.100000000000001" customHeight="1" x14ac:dyDescent="0.3"/>
    <row r="693" ht="15" customHeight="1" x14ac:dyDescent="0.3"/>
    <row r="694" ht="15" customHeight="1" x14ac:dyDescent="0.3"/>
    <row r="695" ht="15" customHeight="1" x14ac:dyDescent="0.3"/>
    <row r="696" ht="20.100000000000001" customHeight="1" x14ac:dyDescent="0.3"/>
    <row r="697" ht="15" customHeight="1" x14ac:dyDescent="0.3"/>
    <row r="698" ht="15" customHeight="1" x14ac:dyDescent="0.3"/>
    <row r="699" ht="15" customHeight="1" x14ac:dyDescent="0.3"/>
    <row r="700" ht="20.100000000000001" customHeight="1" x14ac:dyDescent="0.3"/>
    <row r="701" ht="15" customHeight="1" x14ac:dyDescent="0.3"/>
    <row r="702" ht="15" customHeight="1" x14ac:dyDescent="0.3"/>
    <row r="703" ht="15" customHeight="1" x14ac:dyDescent="0.3"/>
    <row r="704" ht="20.100000000000001" customHeight="1" x14ac:dyDescent="0.3"/>
    <row r="705" ht="15" customHeight="1" x14ac:dyDescent="0.3"/>
    <row r="706" ht="15" customHeight="1" x14ac:dyDescent="0.3"/>
    <row r="707" ht="15" customHeight="1" x14ac:dyDescent="0.3"/>
    <row r="708" ht="20.100000000000001" customHeight="1" x14ac:dyDescent="0.3"/>
    <row r="709" ht="15" customHeight="1" x14ac:dyDescent="0.3"/>
    <row r="710" ht="15" customHeight="1" x14ac:dyDescent="0.3"/>
    <row r="711" ht="15" customHeight="1" x14ac:dyDescent="0.3"/>
    <row r="712" ht="20.100000000000001" customHeight="1" x14ac:dyDescent="0.3"/>
    <row r="713" ht="15" customHeight="1" x14ac:dyDescent="0.3"/>
    <row r="714" ht="15" customHeight="1" x14ac:dyDescent="0.3"/>
    <row r="715" ht="15" customHeight="1" x14ac:dyDescent="0.3"/>
    <row r="716" ht="20.100000000000001" customHeight="1" x14ac:dyDescent="0.3"/>
    <row r="717" ht="15" customHeight="1" x14ac:dyDescent="0.3"/>
    <row r="718" ht="15" customHeight="1" x14ac:dyDescent="0.3"/>
    <row r="719" ht="15" customHeight="1" x14ac:dyDescent="0.3"/>
    <row r="720" ht="20.100000000000001" customHeight="1" x14ac:dyDescent="0.3"/>
    <row r="721" ht="15" customHeight="1" x14ac:dyDescent="0.3"/>
    <row r="722" ht="15" customHeight="1" x14ac:dyDescent="0.3"/>
    <row r="723" ht="15" customHeight="1" x14ac:dyDescent="0.3"/>
    <row r="724" ht="20.100000000000001" customHeight="1" x14ac:dyDescent="0.3"/>
    <row r="725" ht="15" customHeight="1" x14ac:dyDescent="0.3"/>
    <row r="726" ht="15" customHeight="1" x14ac:dyDescent="0.3"/>
    <row r="727" ht="15" customHeight="1" x14ac:dyDescent="0.3"/>
    <row r="728" ht="20.100000000000001" customHeight="1" x14ac:dyDescent="0.3"/>
    <row r="729" ht="15" customHeight="1" x14ac:dyDescent="0.3"/>
    <row r="730" ht="15" customHeight="1" x14ac:dyDescent="0.3"/>
    <row r="731" ht="15" customHeight="1" x14ac:dyDescent="0.3"/>
    <row r="732" ht="20.100000000000001"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20.100000000000001" customHeight="1" x14ac:dyDescent="0.3"/>
    <row r="772" ht="15" customHeight="1" x14ac:dyDescent="0.3"/>
    <row r="773" ht="15" customHeight="1" x14ac:dyDescent="0.3"/>
    <row r="774" ht="15" customHeight="1" x14ac:dyDescent="0.3"/>
    <row r="775" ht="15" customHeight="1" x14ac:dyDescent="0.3"/>
    <row r="776" ht="20.100000000000001" customHeight="1" x14ac:dyDescent="0.3"/>
    <row r="777" ht="15" customHeight="1" x14ac:dyDescent="0.3"/>
    <row r="778" ht="15" customHeight="1" x14ac:dyDescent="0.3"/>
    <row r="779" ht="15" customHeight="1" x14ac:dyDescent="0.3"/>
    <row r="780" ht="15" customHeight="1" x14ac:dyDescent="0.3"/>
    <row r="781" ht="15" customHeight="1" x14ac:dyDescent="0.3"/>
    <row r="782" ht="20.100000000000001" customHeight="1" x14ac:dyDescent="0.3"/>
    <row r="783" ht="15" customHeight="1" x14ac:dyDescent="0.3"/>
    <row r="784" ht="15" customHeight="1" x14ac:dyDescent="0.3"/>
    <row r="785" ht="15" customHeight="1" x14ac:dyDescent="0.3"/>
    <row r="786" ht="15" customHeight="1" x14ac:dyDescent="0.3"/>
    <row r="787" ht="15" customHeight="1" x14ac:dyDescent="0.3"/>
    <row r="788" ht="20.100000000000001" customHeight="1" x14ac:dyDescent="0.3"/>
    <row r="789" ht="15" customHeight="1" x14ac:dyDescent="0.3"/>
    <row r="790" ht="15" customHeight="1" x14ac:dyDescent="0.3"/>
    <row r="791" ht="15" customHeight="1" x14ac:dyDescent="0.3"/>
    <row r="792" ht="15" customHeight="1" x14ac:dyDescent="0.3"/>
    <row r="793" ht="15" customHeight="1" x14ac:dyDescent="0.3"/>
    <row r="794" ht="20.100000000000001" customHeight="1" x14ac:dyDescent="0.3"/>
    <row r="795" ht="15" customHeight="1" x14ac:dyDescent="0.3"/>
    <row r="796" ht="15" customHeight="1" x14ac:dyDescent="0.3"/>
    <row r="797" ht="15" customHeight="1" x14ac:dyDescent="0.3"/>
    <row r="798" ht="15" customHeight="1" x14ac:dyDescent="0.3"/>
    <row r="799" ht="15" customHeight="1" x14ac:dyDescent="0.3"/>
    <row r="800" ht="20.100000000000001" customHeight="1" x14ac:dyDescent="0.3"/>
    <row r="801" ht="15" customHeight="1" x14ac:dyDescent="0.3"/>
    <row r="802" ht="15" customHeight="1" x14ac:dyDescent="0.3"/>
    <row r="803" ht="15" customHeight="1" x14ac:dyDescent="0.3"/>
    <row r="804" ht="15" customHeight="1" x14ac:dyDescent="0.3"/>
    <row r="805" ht="15" customHeight="1" x14ac:dyDescent="0.3"/>
    <row r="806" ht="20.100000000000001" customHeight="1" x14ac:dyDescent="0.3"/>
    <row r="807" ht="15" customHeight="1" x14ac:dyDescent="0.3"/>
    <row r="808" ht="15" customHeight="1" x14ac:dyDescent="0.3"/>
    <row r="809" ht="15" customHeight="1" x14ac:dyDescent="0.3"/>
    <row r="810" ht="15" customHeight="1" x14ac:dyDescent="0.3"/>
    <row r="811" ht="15" customHeight="1" x14ac:dyDescent="0.3"/>
    <row r="812" ht="20.100000000000001"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20.100000000000001" customHeight="1" x14ac:dyDescent="0.3"/>
    <row r="844" ht="15" customHeight="1" x14ac:dyDescent="0.3"/>
    <row r="845" ht="15" customHeight="1" x14ac:dyDescent="0.3"/>
    <row r="846" ht="15" customHeight="1" x14ac:dyDescent="0.3"/>
    <row r="847" ht="15" customHeight="1" x14ac:dyDescent="0.3"/>
    <row r="848" ht="20.100000000000001"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20.100000000000001"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20.100000000000001"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20.100000000000001"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20.100000000000001"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20.100000000000001" customHeight="1" x14ac:dyDescent="0.3"/>
    <row r="937" ht="15" customHeight="1" x14ac:dyDescent="0.3"/>
    <row r="938" ht="15" customHeight="1" x14ac:dyDescent="0.3"/>
    <row r="939" ht="15" customHeight="1" x14ac:dyDescent="0.3"/>
    <row r="940" ht="15" customHeight="1" x14ac:dyDescent="0.3"/>
    <row r="941" ht="20.100000000000001" customHeight="1" x14ac:dyDescent="0.3"/>
    <row r="942" ht="15" customHeight="1" x14ac:dyDescent="0.3"/>
    <row r="943" ht="15" customHeight="1" x14ac:dyDescent="0.3"/>
    <row r="944" ht="15" customHeight="1" x14ac:dyDescent="0.3"/>
    <row r="945" ht="15" customHeight="1" x14ac:dyDescent="0.3"/>
    <row r="946" ht="15" customHeight="1" x14ac:dyDescent="0.3"/>
    <row r="947" ht="20.100000000000001" customHeight="1" x14ac:dyDescent="0.3"/>
    <row r="948" ht="15" customHeight="1" x14ac:dyDescent="0.3"/>
    <row r="949" ht="15" customHeight="1" x14ac:dyDescent="0.3"/>
    <row r="950" ht="15" customHeight="1" x14ac:dyDescent="0.3"/>
    <row r="951" ht="15" customHeight="1" x14ac:dyDescent="0.3"/>
    <row r="952" ht="20.100000000000001" customHeight="1" x14ac:dyDescent="0.3"/>
    <row r="953" ht="15" customHeight="1" x14ac:dyDescent="0.3"/>
    <row r="954" ht="15" customHeight="1" x14ac:dyDescent="0.3"/>
    <row r="955" ht="15" customHeight="1" x14ac:dyDescent="0.3"/>
    <row r="956" ht="15" customHeight="1" x14ac:dyDescent="0.3"/>
    <row r="957" ht="15" customHeight="1" x14ac:dyDescent="0.3"/>
    <row r="958" ht="20.100000000000001" customHeight="1" x14ac:dyDescent="0.3"/>
    <row r="959" ht="15" customHeight="1" x14ac:dyDescent="0.3"/>
    <row r="960" ht="15" customHeight="1" x14ac:dyDescent="0.3"/>
    <row r="961" ht="15" customHeight="1" x14ac:dyDescent="0.3"/>
    <row r="962" ht="15" customHeight="1" x14ac:dyDescent="0.3"/>
    <row r="963" ht="20.100000000000001" customHeight="1" x14ac:dyDescent="0.3"/>
    <row r="964" ht="15" customHeight="1" x14ac:dyDescent="0.3"/>
    <row r="965" ht="15" customHeight="1" x14ac:dyDescent="0.3"/>
    <row r="966" ht="15" customHeight="1" x14ac:dyDescent="0.3"/>
    <row r="967" ht="15" customHeight="1" x14ac:dyDescent="0.3"/>
    <row r="968" ht="15" customHeight="1" x14ac:dyDescent="0.3"/>
    <row r="969" ht="20.100000000000001" customHeight="1" x14ac:dyDescent="0.3"/>
    <row r="970" ht="15" customHeight="1" x14ac:dyDescent="0.3"/>
    <row r="971" ht="15" customHeight="1" x14ac:dyDescent="0.3"/>
    <row r="972" ht="15" customHeight="1" x14ac:dyDescent="0.3"/>
    <row r="973" ht="15" customHeight="1" x14ac:dyDescent="0.3"/>
    <row r="974" ht="20.100000000000001" customHeight="1" x14ac:dyDescent="0.3"/>
    <row r="975" ht="15" customHeight="1" x14ac:dyDescent="0.3"/>
    <row r="976" ht="15" customHeight="1" x14ac:dyDescent="0.3"/>
    <row r="977" ht="15" customHeight="1" x14ac:dyDescent="0.3"/>
    <row r="978" ht="15" customHeight="1" x14ac:dyDescent="0.3"/>
    <row r="979" ht="15" customHeight="1" x14ac:dyDescent="0.3"/>
    <row r="980" ht="20.100000000000001" customHeight="1" x14ac:dyDescent="0.3"/>
    <row r="981" ht="15" customHeight="1" x14ac:dyDescent="0.3"/>
    <row r="982" ht="15" customHeight="1" x14ac:dyDescent="0.3"/>
    <row r="983" ht="15" customHeight="1" x14ac:dyDescent="0.3"/>
    <row r="984" ht="15" customHeight="1" x14ac:dyDescent="0.3"/>
    <row r="985" ht="20.100000000000001" customHeight="1" x14ac:dyDescent="0.3"/>
    <row r="986" ht="15" customHeight="1" x14ac:dyDescent="0.3"/>
    <row r="987" ht="15" customHeight="1" x14ac:dyDescent="0.3"/>
    <row r="988" ht="15" customHeight="1" x14ac:dyDescent="0.3"/>
    <row r="989" ht="15" customHeight="1" x14ac:dyDescent="0.3"/>
    <row r="990" ht="15" customHeight="1" x14ac:dyDescent="0.3"/>
    <row r="991" ht="20.100000000000001" customHeight="1" x14ac:dyDescent="0.3"/>
    <row r="992" ht="15" customHeight="1" x14ac:dyDescent="0.3"/>
    <row r="993" ht="15" customHeight="1" x14ac:dyDescent="0.3"/>
    <row r="994" ht="15" customHeight="1" x14ac:dyDescent="0.3"/>
    <row r="995" ht="15" customHeight="1" x14ac:dyDescent="0.3"/>
    <row r="996" ht="20.100000000000001" customHeight="1" x14ac:dyDescent="0.3"/>
    <row r="997" ht="15" customHeight="1" x14ac:dyDescent="0.3"/>
    <row r="998" ht="15" customHeight="1" x14ac:dyDescent="0.3"/>
    <row r="999" ht="15" customHeight="1" x14ac:dyDescent="0.3"/>
    <row r="1000" ht="15" customHeight="1" x14ac:dyDescent="0.3"/>
    <row r="1001" ht="20.100000000000001" customHeight="1" x14ac:dyDescent="0.3"/>
    <row r="1002" ht="15" customHeight="1" x14ac:dyDescent="0.3"/>
    <row r="1003" ht="15" customHeight="1" x14ac:dyDescent="0.3"/>
    <row r="1004" ht="15" customHeight="1" x14ac:dyDescent="0.3"/>
    <row r="1005" ht="15" customHeight="1" x14ac:dyDescent="0.3"/>
    <row r="1006" ht="15" customHeight="1" x14ac:dyDescent="0.3"/>
    <row r="1007" ht="20.100000000000001" customHeight="1" x14ac:dyDescent="0.3"/>
    <row r="1008" ht="15" customHeight="1" x14ac:dyDescent="0.3"/>
    <row r="1009" ht="15" customHeight="1" x14ac:dyDescent="0.3"/>
    <row r="1010" ht="15" customHeight="1" x14ac:dyDescent="0.3"/>
    <row r="1011" ht="15" customHeight="1" x14ac:dyDescent="0.3"/>
    <row r="1012" ht="20.100000000000001" customHeight="1" x14ac:dyDescent="0.3"/>
    <row r="1013" ht="15" customHeight="1" x14ac:dyDescent="0.3"/>
    <row r="1014" ht="15" customHeight="1" x14ac:dyDescent="0.3"/>
    <row r="1015" ht="15" customHeight="1" x14ac:dyDescent="0.3"/>
    <row r="1016" ht="15" customHeight="1" x14ac:dyDescent="0.3"/>
    <row r="1017" ht="20.100000000000001" customHeight="1" x14ac:dyDescent="0.3"/>
    <row r="1018" ht="15" customHeight="1" x14ac:dyDescent="0.3"/>
    <row r="1019" ht="15" customHeight="1" x14ac:dyDescent="0.3"/>
    <row r="1020" ht="15" customHeight="1" x14ac:dyDescent="0.3"/>
    <row r="1021" ht="15" customHeight="1" x14ac:dyDescent="0.3"/>
    <row r="1022" ht="15" customHeight="1" x14ac:dyDescent="0.3"/>
    <row r="1023" ht="20.100000000000001" customHeight="1" x14ac:dyDescent="0.3"/>
    <row r="1024" ht="15" customHeight="1" x14ac:dyDescent="0.3"/>
    <row r="1025" ht="15" customHeight="1" x14ac:dyDescent="0.3"/>
    <row r="1026" ht="15" customHeight="1" x14ac:dyDescent="0.3"/>
    <row r="1027" ht="15" customHeight="1" x14ac:dyDescent="0.3"/>
    <row r="1028" ht="15" customHeight="1" x14ac:dyDescent="0.3"/>
    <row r="1029" ht="20.100000000000001" customHeight="1" x14ac:dyDescent="0.3"/>
    <row r="1030" ht="15" customHeight="1" x14ac:dyDescent="0.3"/>
    <row r="1031" ht="15" customHeight="1" x14ac:dyDescent="0.3"/>
    <row r="1032" ht="15" customHeight="1" x14ac:dyDescent="0.3"/>
    <row r="1033" ht="20.100000000000001" customHeight="1" x14ac:dyDescent="0.3"/>
    <row r="1034" ht="15" customHeight="1" x14ac:dyDescent="0.3"/>
    <row r="1035" ht="15" customHeight="1" x14ac:dyDescent="0.3"/>
    <row r="1036" ht="15" customHeight="1" x14ac:dyDescent="0.3"/>
    <row r="1037" ht="15" customHeight="1" x14ac:dyDescent="0.3"/>
    <row r="1038" ht="20.100000000000001" customHeight="1" x14ac:dyDescent="0.3"/>
    <row r="1039" ht="15" customHeight="1" x14ac:dyDescent="0.3"/>
    <row r="1040" ht="15" customHeight="1" x14ac:dyDescent="0.3"/>
    <row r="1041" ht="15" customHeight="1" x14ac:dyDescent="0.3"/>
    <row r="1042" ht="15" customHeight="1" x14ac:dyDescent="0.3"/>
    <row r="1043" ht="20.100000000000001" customHeight="1" x14ac:dyDescent="0.3"/>
    <row r="1044" ht="15" customHeight="1" x14ac:dyDescent="0.3"/>
    <row r="1045" ht="15" customHeight="1" x14ac:dyDescent="0.3"/>
    <row r="1046" ht="15" customHeight="1" x14ac:dyDescent="0.3"/>
    <row r="1047" ht="15" customHeight="1" x14ac:dyDescent="0.3"/>
    <row r="1048" ht="20.100000000000001" customHeight="1" x14ac:dyDescent="0.3"/>
    <row r="1049" ht="15" customHeight="1" x14ac:dyDescent="0.3"/>
    <row r="1050" ht="15" customHeight="1" x14ac:dyDescent="0.3"/>
    <row r="1051" ht="15" customHeight="1" x14ac:dyDescent="0.3"/>
    <row r="1052" ht="15" customHeight="1" x14ac:dyDescent="0.3"/>
    <row r="1053" ht="15" customHeight="1" x14ac:dyDescent="0.3"/>
    <row r="1054" ht="15" customHeight="1" x14ac:dyDescent="0.3"/>
    <row r="1055" ht="15" customHeight="1" x14ac:dyDescent="0.3"/>
    <row r="1056" ht="15" customHeight="1" x14ac:dyDescent="0.3"/>
    <row r="1057" ht="15" customHeight="1" x14ac:dyDescent="0.3"/>
    <row r="1058" ht="20.100000000000001" customHeight="1" x14ac:dyDescent="0.3"/>
    <row r="1059" ht="15" customHeight="1" x14ac:dyDescent="0.3"/>
    <row r="1060" ht="15" customHeight="1" x14ac:dyDescent="0.3"/>
    <row r="1061" ht="15" customHeight="1" x14ac:dyDescent="0.3"/>
    <row r="1062" ht="15" customHeight="1" x14ac:dyDescent="0.3"/>
    <row r="1063" ht="15" customHeight="1" x14ac:dyDescent="0.3"/>
    <row r="1064" ht="15" customHeight="1" x14ac:dyDescent="0.3"/>
    <row r="1065" ht="15" customHeight="1" x14ac:dyDescent="0.3"/>
    <row r="1066" ht="15" customHeight="1" x14ac:dyDescent="0.3"/>
    <row r="1067" ht="15" customHeight="1" x14ac:dyDescent="0.3"/>
    <row r="1068" ht="20.100000000000001" customHeight="1" x14ac:dyDescent="0.3"/>
    <row r="1069" ht="15" customHeight="1" x14ac:dyDescent="0.3"/>
    <row r="1070" ht="15" customHeight="1" x14ac:dyDescent="0.3"/>
    <row r="1071" ht="15" customHeight="1" x14ac:dyDescent="0.3"/>
    <row r="1072" ht="15" customHeight="1" x14ac:dyDescent="0.3"/>
    <row r="1073" ht="20.100000000000001" customHeight="1" x14ac:dyDescent="0.3"/>
    <row r="1074" ht="15" customHeight="1" x14ac:dyDescent="0.3"/>
    <row r="1075" ht="15" customHeight="1" x14ac:dyDescent="0.3"/>
    <row r="1076" ht="15" customHeight="1" x14ac:dyDescent="0.3"/>
    <row r="1077" ht="15" customHeight="1" x14ac:dyDescent="0.3"/>
    <row r="1078" ht="20.100000000000001" customHeight="1" x14ac:dyDescent="0.3"/>
    <row r="1079" ht="15" customHeight="1" x14ac:dyDescent="0.3"/>
    <row r="1080" ht="15" customHeight="1" x14ac:dyDescent="0.3"/>
    <row r="1081" ht="15" customHeight="1" x14ac:dyDescent="0.3"/>
    <row r="1082" ht="15" customHeight="1" x14ac:dyDescent="0.3"/>
    <row r="1083" ht="20.100000000000001" customHeight="1" x14ac:dyDescent="0.3"/>
    <row r="1084" ht="15" customHeight="1" x14ac:dyDescent="0.3"/>
    <row r="1085" ht="15" customHeight="1" x14ac:dyDescent="0.3"/>
    <row r="1086" ht="15" customHeight="1" x14ac:dyDescent="0.3"/>
    <row r="1087" ht="15" customHeight="1" x14ac:dyDescent="0.3"/>
    <row r="1088" ht="20.100000000000001" customHeight="1" x14ac:dyDescent="0.3"/>
    <row r="1089" ht="15" customHeight="1" x14ac:dyDescent="0.3"/>
    <row r="1090" ht="15" customHeight="1" x14ac:dyDescent="0.3"/>
    <row r="1091" ht="15" customHeight="1" x14ac:dyDescent="0.3"/>
    <row r="1092" ht="15" customHeight="1" x14ac:dyDescent="0.3"/>
    <row r="1093" ht="20.100000000000001" customHeight="1" x14ac:dyDescent="0.3"/>
    <row r="1094" ht="15" customHeight="1" x14ac:dyDescent="0.3"/>
    <row r="1095" ht="15" customHeight="1" x14ac:dyDescent="0.3"/>
    <row r="1096" ht="15" customHeight="1" x14ac:dyDescent="0.3"/>
    <row r="1097" ht="15" customHeight="1" x14ac:dyDescent="0.3"/>
    <row r="1098" ht="20.100000000000001" customHeight="1" x14ac:dyDescent="0.3"/>
    <row r="1099" ht="15" customHeight="1" x14ac:dyDescent="0.3"/>
    <row r="1100" ht="15" customHeight="1" x14ac:dyDescent="0.3"/>
    <row r="1101" ht="15" customHeight="1" x14ac:dyDescent="0.3"/>
    <row r="1102" ht="15" customHeight="1" x14ac:dyDescent="0.3"/>
    <row r="1103" ht="20.100000000000001" customHeight="1" x14ac:dyDescent="0.3"/>
    <row r="1104" ht="15" customHeight="1" x14ac:dyDescent="0.3"/>
    <row r="1105" ht="15" customHeight="1" x14ac:dyDescent="0.3"/>
    <row r="1106" ht="15" customHeight="1" x14ac:dyDescent="0.3"/>
    <row r="1107" ht="15" customHeight="1" x14ac:dyDescent="0.3"/>
    <row r="1108" ht="20.100000000000001" customHeight="1" x14ac:dyDescent="0.3"/>
    <row r="1109" ht="15" customHeight="1" x14ac:dyDescent="0.3"/>
    <row r="1110" ht="15" customHeight="1" x14ac:dyDescent="0.3"/>
    <row r="1111" ht="15" customHeight="1" x14ac:dyDescent="0.3"/>
    <row r="1112" ht="15" customHeight="1" x14ac:dyDescent="0.3"/>
    <row r="1113" ht="20.100000000000001" customHeight="1" x14ac:dyDescent="0.3"/>
    <row r="1114" ht="15" customHeight="1" x14ac:dyDescent="0.3"/>
    <row r="1115" ht="15" customHeight="1" x14ac:dyDescent="0.3"/>
    <row r="1116" ht="15" customHeight="1" x14ac:dyDescent="0.3"/>
    <row r="1117" ht="15" customHeight="1" x14ac:dyDescent="0.3"/>
    <row r="1118" ht="20.100000000000001" customHeight="1" x14ac:dyDescent="0.3"/>
    <row r="1119" ht="15" customHeight="1" x14ac:dyDescent="0.3"/>
    <row r="1120" ht="15" customHeight="1" x14ac:dyDescent="0.3"/>
    <row r="1121" ht="15" customHeight="1" x14ac:dyDescent="0.3"/>
    <row r="1122" ht="15" customHeight="1" x14ac:dyDescent="0.3"/>
    <row r="1123" ht="20.100000000000001" customHeight="1" x14ac:dyDescent="0.3"/>
    <row r="1124" ht="15" customHeight="1" x14ac:dyDescent="0.3"/>
    <row r="1125" ht="15" customHeight="1" x14ac:dyDescent="0.3"/>
    <row r="1126" ht="15" customHeight="1" x14ac:dyDescent="0.3"/>
    <row r="1127" ht="15" customHeight="1" x14ac:dyDescent="0.3"/>
    <row r="1128" ht="20.100000000000001" customHeight="1" x14ac:dyDescent="0.3"/>
    <row r="1129" ht="15" customHeight="1" x14ac:dyDescent="0.3"/>
    <row r="1130" ht="15" customHeight="1" x14ac:dyDescent="0.3"/>
    <row r="1131" ht="15" customHeight="1" x14ac:dyDescent="0.3"/>
    <row r="1132" ht="15" customHeight="1" x14ac:dyDescent="0.3"/>
    <row r="1133" ht="20.100000000000001" customHeight="1" x14ac:dyDescent="0.3"/>
    <row r="1134" ht="15" customHeight="1" x14ac:dyDescent="0.3"/>
    <row r="1135" ht="15" customHeight="1" x14ac:dyDescent="0.3"/>
    <row r="1136" ht="15" customHeight="1" x14ac:dyDescent="0.3"/>
    <row r="1137" ht="15" customHeight="1" x14ac:dyDescent="0.3"/>
    <row r="1138" ht="20.100000000000001" customHeight="1" x14ac:dyDescent="0.3"/>
    <row r="1139" ht="15" customHeight="1" x14ac:dyDescent="0.3"/>
    <row r="1140" ht="15" customHeight="1" x14ac:dyDescent="0.3"/>
    <row r="1141" ht="15" customHeight="1" x14ac:dyDescent="0.3"/>
    <row r="1142" ht="15" customHeight="1" x14ac:dyDescent="0.3"/>
    <row r="1143" ht="20.100000000000001" customHeight="1" x14ac:dyDescent="0.3"/>
    <row r="1144" ht="15" customHeight="1" x14ac:dyDescent="0.3"/>
    <row r="1145" ht="15" customHeight="1" x14ac:dyDescent="0.3"/>
    <row r="1146" ht="15" customHeight="1" x14ac:dyDescent="0.3"/>
    <row r="1147" ht="15" customHeight="1" x14ac:dyDescent="0.3"/>
    <row r="1148" ht="20.100000000000001" customHeight="1" x14ac:dyDescent="0.3"/>
    <row r="1149" ht="15" customHeight="1" x14ac:dyDescent="0.3"/>
    <row r="1150" ht="15" customHeight="1" x14ac:dyDescent="0.3"/>
    <row r="1151" ht="15" customHeight="1" x14ac:dyDescent="0.3"/>
    <row r="1152" ht="15" customHeight="1" x14ac:dyDescent="0.3"/>
    <row r="1153" ht="20.100000000000001" customHeight="1" x14ac:dyDescent="0.3"/>
    <row r="1154" ht="15" customHeight="1" x14ac:dyDescent="0.3"/>
    <row r="1155" ht="15" customHeight="1" x14ac:dyDescent="0.3"/>
    <row r="1156" ht="15" customHeight="1" x14ac:dyDescent="0.3"/>
    <row r="1157" ht="15" customHeight="1" x14ac:dyDescent="0.3"/>
    <row r="1158" ht="20.100000000000001" customHeight="1" x14ac:dyDescent="0.3"/>
    <row r="1159" ht="15" customHeight="1" x14ac:dyDescent="0.3"/>
    <row r="1160" ht="15" customHeight="1" x14ac:dyDescent="0.3"/>
    <row r="1161" ht="15" customHeight="1" x14ac:dyDescent="0.3"/>
    <row r="1162" ht="15" customHeight="1" x14ac:dyDescent="0.3"/>
    <row r="1163" ht="20.100000000000001" customHeight="1" x14ac:dyDescent="0.3"/>
    <row r="1164" ht="15" customHeight="1" x14ac:dyDescent="0.3"/>
    <row r="1165" ht="15" customHeight="1" x14ac:dyDescent="0.3"/>
    <row r="1166" ht="15" customHeight="1" x14ac:dyDescent="0.3"/>
    <row r="1167" ht="15" customHeight="1" x14ac:dyDescent="0.3"/>
    <row r="1168" ht="20.100000000000001" customHeight="1" x14ac:dyDescent="0.3"/>
    <row r="1169" ht="15" customHeight="1" x14ac:dyDescent="0.3"/>
    <row r="1170" ht="15" customHeight="1" x14ac:dyDescent="0.3"/>
    <row r="1171" ht="15" customHeight="1" x14ac:dyDescent="0.3"/>
    <row r="1172" ht="15" customHeight="1" x14ac:dyDescent="0.3"/>
    <row r="1173" ht="20.100000000000001" customHeight="1" x14ac:dyDescent="0.3"/>
    <row r="1174" ht="15" customHeight="1" x14ac:dyDescent="0.3"/>
    <row r="1175" ht="15" customHeight="1" x14ac:dyDescent="0.3"/>
    <row r="1176" ht="15" customHeight="1" x14ac:dyDescent="0.3"/>
    <row r="1177" ht="15" customHeight="1" x14ac:dyDescent="0.3"/>
    <row r="1178" ht="20.100000000000001" customHeight="1" x14ac:dyDescent="0.3"/>
    <row r="1179" ht="15" customHeight="1" x14ac:dyDescent="0.3"/>
    <row r="1180" ht="15" customHeight="1" x14ac:dyDescent="0.3"/>
    <row r="1181" ht="15" customHeight="1" x14ac:dyDescent="0.3"/>
    <row r="1182" ht="15" customHeight="1" x14ac:dyDescent="0.3"/>
    <row r="1183" ht="20.100000000000001" customHeight="1" x14ac:dyDescent="0.3"/>
    <row r="1184" ht="15" customHeight="1" x14ac:dyDescent="0.3"/>
    <row r="1185" ht="15" customHeight="1" x14ac:dyDescent="0.3"/>
    <row r="1186" ht="15" customHeight="1" x14ac:dyDescent="0.3"/>
    <row r="1187" ht="15" customHeight="1" x14ac:dyDescent="0.3"/>
    <row r="1188" ht="20.100000000000001" customHeight="1" x14ac:dyDescent="0.3"/>
    <row r="1189" ht="15" customHeight="1" x14ac:dyDescent="0.3"/>
    <row r="1190" ht="15" customHeight="1" x14ac:dyDescent="0.3"/>
    <row r="1191" ht="15" customHeight="1" x14ac:dyDescent="0.3"/>
    <row r="1192" ht="15" customHeight="1" x14ac:dyDescent="0.3"/>
    <row r="1193" ht="20.100000000000001" customHeight="1" x14ac:dyDescent="0.3"/>
    <row r="1194" ht="15" customHeight="1" x14ac:dyDescent="0.3"/>
    <row r="1195" ht="15" customHeight="1" x14ac:dyDescent="0.3"/>
    <row r="1196" ht="15" customHeight="1" x14ac:dyDescent="0.3"/>
    <row r="1197" ht="15" customHeight="1" x14ac:dyDescent="0.3"/>
    <row r="1198" ht="20.100000000000001" customHeight="1" x14ac:dyDescent="0.3"/>
    <row r="1199" ht="15" customHeight="1" x14ac:dyDescent="0.3"/>
    <row r="1200" ht="15" customHeight="1" x14ac:dyDescent="0.3"/>
    <row r="1201" ht="15" customHeight="1" x14ac:dyDescent="0.3"/>
    <row r="1202" ht="15" customHeight="1" x14ac:dyDescent="0.3"/>
    <row r="1203" ht="20.100000000000001" customHeight="1" x14ac:dyDescent="0.3"/>
    <row r="1204" ht="15" customHeight="1" x14ac:dyDescent="0.3"/>
    <row r="1205" ht="15" customHeight="1" x14ac:dyDescent="0.3"/>
    <row r="1206" ht="15" customHeight="1" x14ac:dyDescent="0.3"/>
    <row r="1207" ht="15" customHeight="1" x14ac:dyDescent="0.3"/>
    <row r="1208" ht="20.100000000000001" customHeight="1" x14ac:dyDescent="0.3"/>
    <row r="1209" ht="15" customHeight="1" x14ac:dyDescent="0.3"/>
    <row r="1210" ht="15" customHeight="1" x14ac:dyDescent="0.3"/>
    <row r="1211" ht="15" customHeight="1" x14ac:dyDescent="0.3"/>
    <row r="1212" ht="15" customHeight="1" x14ac:dyDescent="0.3"/>
    <row r="1213" ht="20.100000000000001" customHeight="1" x14ac:dyDescent="0.3"/>
    <row r="1214" ht="15" customHeight="1" x14ac:dyDescent="0.3"/>
    <row r="1215" ht="15" customHeight="1" x14ac:dyDescent="0.3"/>
    <row r="1216" ht="15" customHeight="1" x14ac:dyDescent="0.3"/>
    <row r="1217" ht="15" customHeight="1" x14ac:dyDescent="0.3"/>
    <row r="1218" ht="20.100000000000001" customHeight="1" x14ac:dyDescent="0.3"/>
    <row r="1219" ht="15" customHeight="1" x14ac:dyDescent="0.3"/>
    <row r="1220" ht="15" customHeight="1" x14ac:dyDescent="0.3"/>
    <row r="1221" ht="15" customHeight="1" x14ac:dyDescent="0.3"/>
    <row r="1222" ht="15" customHeight="1" x14ac:dyDescent="0.3"/>
    <row r="1223" ht="20.100000000000001" customHeight="1" x14ac:dyDescent="0.3"/>
    <row r="1224" ht="15" customHeight="1" x14ac:dyDescent="0.3"/>
    <row r="1225" ht="15" customHeight="1" x14ac:dyDescent="0.3"/>
    <row r="1226" ht="15" customHeight="1" x14ac:dyDescent="0.3"/>
    <row r="1227" ht="15" customHeight="1" x14ac:dyDescent="0.3"/>
    <row r="1228" ht="20.100000000000001" customHeight="1" x14ac:dyDescent="0.3"/>
    <row r="1229" ht="15" customHeight="1" x14ac:dyDescent="0.3"/>
    <row r="1230" ht="15" customHeight="1" x14ac:dyDescent="0.3"/>
    <row r="1231" ht="15" customHeight="1" x14ac:dyDescent="0.3"/>
    <row r="1232" ht="15" customHeight="1" x14ac:dyDescent="0.3"/>
    <row r="1233" ht="20.100000000000001" customHeight="1" x14ac:dyDescent="0.3"/>
    <row r="1234" ht="15" customHeight="1" x14ac:dyDescent="0.3"/>
    <row r="1235" ht="15" customHeight="1" x14ac:dyDescent="0.3"/>
    <row r="1236" ht="15" customHeight="1" x14ac:dyDescent="0.3"/>
    <row r="1237" ht="15" customHeight="1" x14ac:dyDescent="0.3"/>
    <row r="1238" ht="15" customHeight="1" x14ac:dyDescent="0.3"/>
    <row r="1239" ht="15" customHeight="1" x14ac:dyDescent="0.3"/>
    <row r="1240" ht="15" customHeight="1" x14ac:dyDescent="0.3"/>
    <row r="1241" ht="15" customHeight="1" x14ac:dyDescent="0.3"/>
    <row r="1242" ht="15" customHeight="1" x14ac:dyDescent="0.3"/>
    <row r="1243" ht="15" customHeight="1" x14ac:dyDescent="0.3"/>
    <row r="1244" ht="15" customHeight="1" x14ac:dyDescent="0.3"/>
    <row r="1245" ht="15" customHeight="1" x14ac:dyDescent="0.3"/>
    <row r="1246" ht="15" customHeight="1" x14ac:dyDescent="0.3"/>
    <row r="1247" ht="15" customHeight="1" x14ac:dyDescent="0.3"/>
    <row r="1248" ht="15" customHeight="1" x14ac:dyDescent="0.3"/>
    <row r="1249" ht="15" customHeight="1" x14ac:dyDescent="0.3"/>
    <row r="1250" ht="15" customHeight="1" x14ac:dyDescent="0.3"/>
    <row r="1251" ht="15" customHeight="1" x14ac:dyDescent="0.3"/>
    <row r="1252" ht="15" customHeight="1" x14ac:dyDescent="0.3"/>
    <row r="1253" ht="15" customHeight="1" x14ac:dyDescent="0.3"/>
    <row r="1254" ht="15" customHeight="1" x14ac:dyDescent="0.3"/>
    <row r="1255" ht="15" customHeight="1" x14ac:dyDescent="0.3"/>
    <row r="1256" ht="15" customHeight="1" x14ac:dyDescent="0.3"/>
    <row r="1257" ht="15" customHeight="1" x14ac:dyDescent="0.3"/>
    <row r="1258" ht="20.100000000000001" customHeight="1" x14ac:dyDescent="0.3"/>
    <row r="1259" ht="15" customHeight="1" x14ac:dyDescent="0.3"/>
    <row r="1260" ht="15" customHeight="1" x14ac:dyDescent="0.3"/>
    <row r="1261" ht="15" customHeight="1" x14ac:dyDescent="0.3"/>
    <row r="1262" ht="15" customHeight="1" x14ac:dyDescent="0.3"/>
    <row r="1263" ht="20.100000000000001" customHeight="1" x14ac:dyDescent="0.3"/>
    <row r="1264" ht="15" customHeight="1" x14ac:dyDescent="0.3"/>
    <row r="1265" ht="15" customHeight="1" x14ac:dyDescent="0.3"/>
    <row r="1266" ht="15" customHeight="1" x14ac:dyDescent="0.3"/>
    <row r="1267" ht="15" customHeight="1" x14ac:dyDescent="0.3"/>
    <row r="1268" ht="20.100000000000001" customHeight="1" x14ac:dyDescent="0.3"/>
    <row r="1269" ht="15" customHeight="1" x14ac:dyDescent="0.3"/>
    <row r="1270" ht="15" customHeight="1" x14ac:dyDescent="0.3"/>
    <row r="1271" ht="15" customHeight="1" x14ac:dyDescent="0.3"/>
    <row r="1272" ht="15" customHeight="1" x14ac:dyDescent="0.3"/>
    <row r="1273" ht="20.100000000000001" customHeight="1" x14ac:dyDescent="0.3"/>
    <row r="1274" ht="15" customHeight="1" x14ac:dyDescent="0.3"/>
    <row r="1275" ht="15" customHeight="1" x14ac:dyDescent="0.3"/>
    <row r="1276" ht="15" customHeight="1" x14ac:dyDescent="0.3"/>
    <row r="1277" ht="15" customHeight="1" x14ac:dyDescent="0.3"/>
    <row r="1278" ht="20.100000000000001" customHeight="1" x14ac:dyDescent="0.3"/>
    <row r="1279" ht="15" customHeight="1" x14ac:dyDescent="0.3"/>
    <row r="1280" ht="15" customHeight="1" x14ac:dyDescent="0.3"/>
    <row r="1281" ht="15" customHeight="1" x14ac:dyDescent="0.3"/>
    <row r="1282" ht="15" customHeight="1" x14ac:dyDescent="0.3"/>
    <row r="1283" ht="20.100000000000001" customHeight="1" x14ac:dyDescent="0.3"/>
    <row r="1284" ht="15" customHeight="1" x14ac:dyDescent="0.3"/>
    <row r="1285" ht="15" customHeight="1" x14ac:dyDescent="0.3"/>
    <row r="1286" ht="15" customHeight="1" x14ac:dyDescent="0.3"/>
    <row r="1287" ht="15" customHeight="1" x14ac:dyDescent="0.3"/>
    <row r="1288" ht="20.100000000000001" customHeight="1" x14ac:dyDescent="0.3"/>
    <row r="1289" ht="15" customHeight="1" x14ac:dyDescent="0.3"/>
    <row r="1290" ht="15" customHeight="1" x14ac:dyDescent="0.3"/>
    <row r="1291" ht="15" customHeight="1" x14ac:dyDescent="0.3"/>
    <row r="1292" ht="15" customHeight="1" x14ac:dyDescent="0.3"/>
    <row r="1293" ht="20.100000000000001" customHeight="1" x14ac:dyDescent="0.3"/>
    <row r="1294" ht="15" customHeight="1" x14ac:dyDescent="0.3"/>
    <row r="1295" ht="15" customHeight="1" x14ac:dyDescent="0.3"/>
    <row r="1296" ht="15" customHeight="1" x14ac:dyDescent="0.3"/>
    <row r="1297" ht="15" customHeight="1" x14ac:dyDescent="0.3"/>
    <row r="1298" ht="20.100000000000001" customHeight="1" x14ac:dyDescent="0.3"/>
    <row r="1299" ht="15" customHeight="1" x14ac:dyDescent="0.3"/>
    <row r="1300" ht="15" customHeight="1" x14ac:dyDescent="0.3"/>
    <row r="1301" ht="15" customHeight="1" x14ac:dyDescent="0.3"/>
    <row r="1302" ht="15" customHeight="1" x14ac:dyDescent="0.3"/>
    <row r="1303" ht="20.100000000000001" customHeight="1" x14ac:dyDescent="0.3"/>
    <row r="1304" ht="15" customHeight="1" x14ac:dyDescent="0.3"/>
    <row r="1305" ht="15" customHeight="1" x14ac:dyDescent="0.3"/>
    <row r="1306" ht="15" customHeight="1" x14ac:dyDescent="0.3"/>
    <row r="1307" ht="15" customHeight="1" x14ac:dyDescent="0.3"/>
    <row r="1308" ht="20.100000000000001" customHeight="1" x14ac:dyDescent="0.3"/>
    <row r="1309" ht="15" customHeight="1" x14ac:dyDescent="0.3"/>
    <row r="1310" ht="15" customHeight="1" x14ac:dyDescent="0.3"/>
    <row r="1311" ht="15" customHeight="1" x14ac:dyDescent="0.3"/>
    <row r="1312" ht="15" customHeight="1" x14ac:dyDescent="0.3"/>
    <row r="1313" ht="20.100000000000001" customHeight="1" x14ac:dyDescent="0.3"/>
    <row r="1314" ht="15" customHeight="1" x14ac:dyDescent="0.3"/>
    <row r="1315" ht="15" customHeight="1" x14ac:dyDescent="0.3"/>
    <row r="1316" ht="15" customHeight="1" x14ac:dyDescent="0.3"/>
    <row r="1317" ht="15" customHeight="1" x14ac:dyDescent="0.3"/>
    <row r="1318" ht="20.100000000000001" customHeight="1" x14ac:dyDescent="0.3"/>
    <row r="1319" ht="15" customHeight="1" x14ac:dyDescent="0.3"/>
    <row r="1320" ht="15" customHeight="1" x14ac:dyDescent="0.3"/>
    <row r="1321" ht="15" customHeight="1" x14ac:dyDescent="0.3"/>
    <row r="1322" ht="15" customHeight="1" x14ac:dyDescent="0.3"/>
    <row r="1323" ht="20.100000000000001" customHeight="1" x14ac:dyDescent="0.3"/>
    <row r="1324" ht="15" customHeight="1" x14ac:dyDescent="0.3"/>
    <row r="1325" ht="15" customHeight="1" x14ac:dyDescent="0.3"/>
    <row r="1326" ht="15" customHeight="1" x14ac:dyDescent="0.3"/>
    <row r="1327" ht="15" customHeight="1" x14ac:dyDescent="0.3"/>
    <row r="1328" ht="20.100000000000001" customHeight="1" x14ac:dyDescent="0.3"/>
    <row r="1329" ht="15" customHeight="1" x14ac:dyDescent="0.3"/>
    <row r="1330" ht="15" customHeight="1" x14ac:dyDescent="0.3"/>
    <row r="1331" ht="15" customHeight="1" x14ac:dyDescent="0.3"/>
    <row r="1332" ht="15" customHeight="1" x14ac:dyDescent="0.3"/>
    <row r="1333" ht="20.100000000000001" customHeight="1" x14ac:dyDescent="0.3"/>
    <row r="1334" ht="15" customHeight="1" x14ac:dyDescent="0.3"/>
    <row r="1335" ht="15" customHeight="1" x14ac:dyDescent="0.3"/>
    <row r="1336" ht="15" customHeight="1" x14ac:dyDescent="0.3"/>
    <row r="1337" ht="15" customHeight="1" x14ac:dyDescent="0.3"/>
    <row r="1338" ht="20.100000000000001" customHeight="1" x14ac:dyDescent="0.3"/>
    <row r="1339" ht="15" customHeight="1" x14ac:dyDescent="0.3"/>
    <row r="1340" ht="15" customHeight="1" x14ac:dyDescent="0.3"/>
    <row r="1341" ht="15" customHeight="1" x14ac:dyDescent="0.3"/>
    <row r="1342" ht="15" customHeight="1" x14ac:dyDescent="0.3"/>
    <row r="1343" ht="20.100000000000001" customHeight="1" x14ac:dyDescent="0.3"/>
    <row r="1344" ht="15" customHeight="1" x14ac:dyDescent="0.3"/>
    <row r="1345" ht="15" customHeight="1" x14ac:dyDescent="0.3"/>
    <row r="1346" ht="15" customHeight="1" x14ac:dyDescent="0.3"/>
    <row r="1347" ht="15" customHeight="1" x14ac:dyDescent="0.3"/>
    <row r="1348" ht="20.100000000000001" customHeight="1" x14ac:dyDescent="0.3"/>
    <row r="1349" ht="15" customHeight="1" x14ac:dyDescent="0.3"/>
    <row r="1350" ht="15" customHeight="1" x14ac:dyDescent="0.3"/>
    <row r="1351" ht="15" customHeight="1" x14ac:dyDescent="0.3"/>
    <row r="1352" ht="15" customHeight="1" x14ac:dyDescent="0.3"/>
    <row r="1353" ht="20.100000000000001" customHeight="1" x14ac:dyDescent="0.3"/>
    <row r="1354" ht="15" customHeight="1" x14ac:dyDescent="0.3"/>
    <row r="1355" ht="15" customHeight="1" x14ac:dyDescent="0.3"/>
    <row r="1356" ht="15" customHeight="1" x14ac:dyDescent="0.3"/>
    <row r="1357" ht="15" customHeight="1" x14ac:dyDescent="0.3"/>
    <row r="1358" ht="20.100000000000001" customHeight="1" x14ac:dyDescent="0.3"/>
    <row r="1359" ht="15" customHeight="1" x14ac:dyDescent="0.3"/>
    <row r="1360" ht="15" customHeight="1" x14ac:dyDescent="0.3"/>
    <row r="1361" ht="15" customHeight="1" x14ac:dyDescent="0.3"/>
    <row r="1362" ht="15" customHeight="1" x14ac:dyDescent="0.3"/>
    <row r="1363" ht="20.100000000000001" customHeight="1" x14ac:dyDescent="0.3"/>
    <row r="1364" ht="15" customHeight="1" x14ac:dyDescent="0.3"/>
    <row r="1365" ht="15" customHeight="1" x14ac:dyDescent="0.3"/>
    <row r="1366" ht="15" customHeight="1" x14ac:dyDescent="0.3"/>
    <row r="1367" ht="15" customHeight="1" x14ac:dyDescent="0.3"/>
    <row r="1368" ht="20.100000000000001" customHeight="1" x14ac:dyDescent="0.3"/>
    <row r="1369" ht="15" customHeight="1" x14ac:dyDescent="0.3"/>
    <row r="1370" ht="15" customHeight="1" x14ac:dyDescent="0.3"/>
    <row r="1371" ht="15" customHeight="1" x14ac:dyDescent="0.3"/>
    <row r="1372" ht="15" customHeight="1" x14ac:dyDescent="0.3"/>
    <row r="1373" ht="20.100000000000001" customHeight="1" x14ac:dyDescent="0.3"/>
    <row r="1374" ht="15" customHeight="1" x14ac:dyDescent="0.3"/>
    <row r="1375" ht="15" customHeight="1" x14ac:dyDescent="0.3"/>
    <row r="1376" ht="15" customHeight="1" x14ac:dyDescent="0.3"/>
    <row r="1377" ht="15" customHeight="1" x14ac:dyDescent="0.3"/>
    <row r="1378" ht="15" customHeight="1" x14ac:dyDescent="0.3"/>
    <row r="1379" ht="20.100000000000001" customHeight="1" x14ac:dyDescent="0.3"/>
    <row r="1380" ht="15" customHeight="1" x14ac:dyDescent="0.3"/>
    <row r="1381" ht="15" customHeight="1" x14ac:dyDescent="0.3"/>
    <row r="1382" ht="15" customHeight="1" x14ac:dyDescent="0.3"/>
    <row r="1383" ht="15" customHeight="1" x14ac:dyDescent="0.3"/>
    <row r="1384" ht="20.100000000000001" customHeight="1" x14ac:dyDescent="0.3"/>
    <row r="1385" ht="15" customHeight="1" x14ac:dyDescent="0.3"/>
    <row r="1386" ht="15" customHeight="1" x14ac:dyDescent="0.3"/>
    <row r="1387" ht="15" customHeight="1" x14ac:dyDescent="0.3"/>
    <row r="1388" ht="15" customHeight="1" x14ac:dyDescent="0.3"/>
    <row r="1389" ht="20.100000000000001" customHeight="1" x14ac:dyDescent="0.3"/>
    <row r="1390" ht="15" customHeight="1" x14ac:dyDescent="0.3"/>
    <row r="1391" ht="15" customHeight="1" x14ac:dyDescent="0.3"/>
    <row r="1392" ht="15" customHeight="1" x14ac:dyDescent="0.3"/>
    <row r="1393" ht="15" customHeight="1" x14ac:dyDescent="0.3"/>
    <row r="1394" ht="20.100000000000001" customHeight="1" x14ac:dyDescent="0.3"/>
    <row r="1395" ht="15" customHeight="1" x14ac:dyDescent="0.3"/>
    <row r="1396" ht="15" customHeight="1" x14ac:dyDescent="0.3"/>
    <row r="1397" ht="15" customHeight="1" x14ac:dyDescent="0.3"/>
    <row r="1398" ht="15" customHeight="1" x14ac:dyDescent="0.3"/>
    <row r="1399" ht="20.100000000000001" customHeight="1" x14ac:dyDescent="0.3"/>
    <row r="1400" ht="15" customHeight="1" x14ac:dyDescent="0.3"/>
    <row r="1401" ht="15" customHeight="1" x14ac:dyDescent="0.3"/>
    <row r="1402" ht="15" customHeight="1" x14ac:dyDescent="0.3"/>
    <row r="1403" ht="15" customHeight="1" x14ac:dyDescent="0.3"/>
    <row r="1404" ht="20.100000000000001" customHeight="1" x14ac:dyDescent="0.3"/>
    <row r="1405" ht="15" customHeight="1" x14ac:dyDescent="0.3"/>
    <row r="1406" ht="15" customHeight="1" x14ac:dyDescent="0.3"/>
    <row r="1407" ht="15" customHeight="1" x14ac:dyDescent="0.3"/>
    <row r="1408" ht="15" customHeight="1" x14ac:dyDescent="0.3"/>
    <row r="1409" ht="20.100000000000001" customHeight="1" x14ac:dyDescent="0.3"/>
    <row r="1410" ht="15" customHeight="1" x14ac:dyDescent="0.3"/>
    <row r="1411" ht="15" customHeight="1" x14ac:dyDescent="0.3"/>
    <row r="1412" ht="15" customHeight="1" x14ac:dyDescent="0.3"/>
    <row r="1413" ht="15" customHeight="1" x14ac:dyDescent="0.3"/>
    <row r="1414" ht="15" customHeight="1" x14ac:dyDescent="0.3"/>
    <row r="1415" ht="20.100000000000001" customHeight="1" x14ac:dyDescent="0.3"/>
    <row r="1416" ht="15" customHeight="1" x14ac:dyDescent="0.3"/>
    <row r="1417" ht="15" customHeight="1" x14ac:dyDescent="0.3"/>
    <row r="1418" ht="15" customHeight="1" x14ac:dyDescent="0.3"/>
    <row r="1419" ht="15" customHeight="1" x14ac:dyDescent="0.3"/>
    <row r="1420" ht="15" customHeight="1" x14ac:dyDescent="0.3"/>
    <row r="1421" ht="15" customHeight="1" x14ac:dyDescent="0.3"/>
    <row r="1422" ht="20.100000000000001" customHeight="1" x14ac:dyDescent="0.3"/>
    <row r="1423" ht="15" customHeight="1" x14ac:dyDescent="0.3"/>
    <row r="1424" ht="15" customHeight="1" x14ac:dyDescent="0.3"/>
    <row r="1425" ht="20.100000000000001" customHeight="1" x14ac:dyDescent="0.3"/>
    <row r="1426" ht="15" customHeight="1" x14ac:dyDescent="0.3"/>
    <row r="1427" ht="15" customHeight="1" x14ac:dyDescent="0.3"/>
    <row r="1428" ht="20.100000000000001" customHeight="1" x14ac:dyDescent="0.3"/>
    <row r="1429" ht="15" customHeight="1" x14ac:dyDescent="0.3"/>
    <row r="1430" ht="15" customHeight="1" x14ac:dyDescent="0.3"/>
    <row r="1431" ht="20.100000000000001" customHeight="1" x14ac:dyDescent="0.3"/>
    <row r="1432" ht="15" customHeight="1" x14ac:dyDescent="0.3"/>
    <row r="1433" ht="15" customHeight="1" x14ac:dyDescent="0.3"/>
    <row r="1434" ht="20.100000000000001" customHeight="1" x14ac:dyDescent="0.3"/>
    <row r="1435" ht="15" customHeight="1" x14ac:dyDescent="0.3"/>
    <row r="1436" ht="15" customHeight="1" x14ac:dyDescent="0.3"/>
    <row r="1437" ht="20.100000000000001" customHeight="1" x14ac:dyDescent="0.3"/>
    <row r="1438" ht="15" customHeight="1" x14ac:dyDescent="0.3"/>
    <row r="1439" ht="15" customHeight="1" x14ac:dyDescent="0.3"/>
    <row r="1440" ht="15" customHeight="1" x14ac:dyDescent="0.3"/>
    <row r="1441" ht="15" customHeight="1" x14ac:dyDescent="0.3"/>
    <row r="1442" ht="20.100000000000001" customHeight="1" x14ac:dyDescent="0.3"/>
    <row r="1443" ht="15" customHeight="1" x14ac:dyDescent="0.3"/>
    <row r="1444" ht="15" customHeight="1" x14ac:dyDescent="0.3"/>
    <row r="1445" ht="15" customHeight="1" x14ac:dyDescent="0.3"/>
    <row r="1446" ht="15" customHeight="1" x14ac:dyDescent="0.3"/>
    <row r="1447" ht="20.100000000000001" customHeight="1" x14ac:dyDescent="0.3"/>
    <row r="1448" ht="15" customHeight="1" x14ac:dyDescent="0.3"/>
    <row r="1449" ht="15" customHeight="1" x14ac:dyDescent="0.3"/>
    <row r="1450" ht="15" customHeight="1" x14ac:dyDescent="0.3"/>
    <row r="1451" ht="15" customHeight="1" x14ac:dyDescent="0.3"/>
    <row r="1452" ht="15" customHeight="1" x14ac:dyDescent="0.3"/>
    <row r="1453" ht="20.100000000000001" customHeight="1" x14ac:dyDescent="0.3"/>
    <row r="1454" ht="15" customHeight="1" x14ac:dyDescent="0.3"/>
    <row r="1455" ht="15" customHeight="1" x14ac:dyDescent="0.3"/>
    <row r="1456" ht="15" customHeight="1" x14ac:dyDescent="0.3"/>
    <row r="1457" ht="15" customHeight="1" x14ac:dyDescent="0.3"/>
    <row r="1458" ht="15" customHeight="1" x14ac:dyDescent="0.3"/>
    <row r="1459" ht="20.100000000000001" customHeight="1" x14ac:dyDescent="0.3"/>
    <row r="1460" ht="15" customHeight="1" x14ac:dyDescent="0.3"/>
    <row r="1461" ht="15" customHeight="1" x14ac:dyDescent="0.3"/>
    <row r="1462" ht="15" customHeight="1" x14ac:dyDescent="0.3"/>
    <row r="1463" ht="15" customHeight="1" x14ac:dyDescent="0.3"/>
    <row r="1464" ht="15" customHeight="1" x14ac:dyDescent="0.3"/>
    <row r="1465" ht="20.100000000000001" customHeight="1" x14ac:dyDescent="0.3"/>
    <row r="1466" ht="15" customHeight="1" x14ac:dyDescent="0.3"/>
    <row r="1467" ht="15" customHeight="1" x14ac:dyDescent="0.3"/>
    <row r="1468" ht="15" customHeight="1" x14ac:dyDescent="0.3"/>
    <row r="1469" ht="15" customHeight="1" x14ac:dyDescent="0.3"/>
    <row r="1470" ht="15" customHeight="1" x14ac:dyDescent="0.3"/>
    <row r="1471" ht="20.100000000000001" customHeight="1" x14ac:dyDescent="0.3"/>
    <row r="1472" ht="15" customHeight="1" x14ac:dyDescent="0.3"/>
    <row r="1473" ht="15" customHeight="1" x14ac:dyDescent="0.3"/>
    <row r="1474" ht="15" customHeight="1" x14ac:dyDescent="0.3"/>
    <row r="1475" ht="15" customHeight="1" x14ac:dyDescent="0.3"/>
    <row r="1476" ht="15" customHeight="1" x14ac:dyDescent="0.3"/>
    <row r="1477" ht="20.100000000000001" customHeight="1" x14ac:dyDescent="0.3"/>
    <row r="1478" ht="15" customHeight="1" x14ac:dyDescent="0.3"/>
    <row r="1479" ht="15" customHeight="1" x14ac:dyDescent="0.3"/>
    <row r="1480" ht="15" customHeight="1" x14ac:dyDescent="0.3"/>
    <row r="1481" ht="15" customHeight="1" x14ac:dyDescent="0.3"/>
    <row r="1482" ht="15" customHeight="1" x14ac:dyDescent="0.3"/>
    <row r="1483" ht="20.100000000000001" customHeight="1" x14ac:dyDescent="0.3"/>
    <row r="1484" ht="15" customHeight="1" x14ac:dyDescent="0.3"/>
    <row r="1485" ht="15" customHeight="1" x14ac:dyDescent="0.3"/>
    <row r="1486" ht="15" customHeight="1" x14ac:dyDescent="0.3"/>
    <row r="1487" ht="15" customHeight="1" x14ac:dyDescent="0.3"/>
    <row r="1488" ht="15" customHeight="1" x14ac:dyDescent="0.3"/>
    <row r="1489" ht="20.100000000000001" customHeight="1" x14ac:dyDescent="0.3"/>
    <row r="1490" ht="15" customHeight="1" x14ac:dyDescent="0.3"/>
    <row r="1491" ht="15" customHeight="1" x14ac:dyDescent="0.3"/>
    <row r="1492" ht="15" customHeight="1" x14ac:dyDescent="0.3"/>
    <row r="1493" ht="20.100000000000001" customHeight="1" x14ac:dyDescent="0.3"/>
    <row r="1494" ht="15" customHeight="1" x14ac:dyDescent="0.3"/>
    <row r="1495" ht="15" customHeight="1" x14ac:dyDescent="0.3"/>
    <row r="1496" ht="15" customHeight="1" x14ac:dyDescent="0.3"/>
    <row r="1497" ht="15" customHeight="1" x14ac:dyDescent="0.3"/>
    <row r="1498" ht="15" customHeight="1" x14ac:dyDescent="0.3"/>
    <row r="1499" ht="15" customHeight="1" x14ac:dyDescent="0.3"/>
    <row r="1500" ht="15" customHeight="1" x14ac:dyDescent="0.3"/>
    <row r="1501" ht="20.100000000000001" customHeight="1" x14ac:dyDescent="0.3"/>
    <row r="1502" ht="15" customHeight="1" x14ac:dyDescent="0.3"/>
    <row r="1503" ht="15" customHeight="1" x14ac:dyDescent="0.3"/>
    <row r="1504" ht="15" customHeight="1" x14ac:dyDescent="0.3"/>
    <row r="1505" ht="15" customHeight="1" x14ac:dyDescent="0.3"/>
    <row r="1506" ht="15" customHeight="1" x14ac:dyDescent="0.3"/>
    <row r="1507" ht="20.100000000000001" customHeight="1" x14ac:dyDescent="0.3"/>
    <row r="1508" ht="15" customHeight="1" x14ac:dyDescent="0.3"/>
    <row r="1509" ht="15" customHeight="1" x14ac:dyDescent="0.3"/>
    <row r="1510" ht="15" customHeight="1" x14ac:dyDescent="0.3"/>
    <row r="1511" ht="20.100000000000001" customHeight="1" x14ac:dyDescent="0.3"/>
    <row r="1512" ht="15" customHeight="1" x14ac:dyDescent="0.3"/>
    <row r="1513" ht="15" customHeight="1" x14ac:dyDescent="0.3"/>
    <row r="1514" ht="15" customHeight="1" x14ac:dyDescent="0.3"/>
    <row r="1515" ht="15" customHeight="1" x14ac:dyDescent="0.3"/>
    <row r="1516" ht="20.100000000000001" customHeight="1" x14ac:dyDescent="0.3"/>
    <row r="1517" ht="15" customHeight="1" x14ac:dyDescent="0.3"/>
    <row r="1518" ht="15" customHeight="1" x14ac:dyDescent="0.3"/>
    <row r="1519" ht="15" customHeight="1" x14ac:dyDescent="0.3"/>
    <row r="1520" ht="20.100000000000001" customHeight="1" x14ac:dyDescent="0.3"/>
    <row r="1521" ht="15" customHeight="1" x14ac:dyDescent="0.3"/>
    <row r="1522" ht="15" customHeight="1" x14ac:dyDescent="0.3"/>
    <row r="1523" ht="15" customHeight="1" x14ac:dyDescent="0.3"/>
    <row r="1524" ht="15" customHeight="1" x14ac:dyDescent="0.3"/>
    <row r="1525" ht="15" customHeight="1" x14ac:dyDescent="0.3"/>
    <row r="1526" ht="15" customHeight="1" x14ac:dyDescent="0.3"/>
    <row r="1527" ht="15" customHeight="1" x14ac:dyDescent="0.3"/>
    <row r="1528" ht="15" customHeight="1" x14ac:dyDescent="0.3"/>
    <row r="1529" ht="15" customHeight="1" x14ac:dyDescent="0.3"/>
    <row r="1530" ht="20.100000000000001" customHeight="1" x14ac:dyDescent="0.3"/>
    <row r="1531" ht="15" customHeight="1" x14ac:dyDescent="0.3"/>
    <row r="1532" ht="15" customHeight="1" x14ac:dyDescent="0.3"/>
    <row r="1533" ht="15" customHeight="1" x14ac:dyDescent="0.3"/>
    <row r="1534" ht="20.100000000000001" customHeight="1" x14ac:dyDescent="0.3"/>
    <row r="1535" ht="15" customHeight="1" x14ac:dyDescent="0.3"/>
    <row r="1536" ht="15" customHeight="1" x14ac:dyDescent="0.3"/>
    <row r="1537" ht="15" customHeight="1" x14ac:dyDescent="0.3"/>
    <row r="1538" ht="15" customHeight="1" x14ac:dyDescent="0.3"/>
    <row r="1539" ht="15" customHeight="1" x14ac:dyDescent="0.3"/>
    <row r="1540" ht="15" customHeight="1" x14ac:dyDescent="0.3"/>
    <row r="1541" ht="15" customHeight="1" x14ac:dyDescent="0.3"/>
    <row r="1542" ht="15" customHeight="1" x14ac:dyDescent="0.3"/>
    <row r="1543" ht="15" customHeight="1" x14ac:dyDescent="0.3"/>
    <row r="1544" ht="20.100000000000001" customHeight="1" x14ac:dyDescent="0.3"/>
    <row r="1545" ht="15" customHeight="1" x14ac:dyDescent="0.3"/>
    <row r="1546" ht="15" customHeight="1" x14ac:dyDescent="0.3"/>
    <row r="1547" ht="15" customHeight="1" x14ac:dyDescent="0.3"/>
    <row r="1548" ht="15" customHeight="1" x14ac:dyDescent="0.3"/>
    <row r="1549" ht="15" customHeight="1" x14ac:dyDescent="0.3"/>
    <row r="1550" ht="15" customHeight="1" x14ac:dyDescent="0.3"/>
    <row r="1551" ht="15" customHeight="1" x14ac:dyDescent="0.3"/>
    <row r="1552" ht="15" customHeight="1" x14ac:dyDescent="0.3"/>
    <row r="1553" ht="15" customHeight="1" x14ac:dyDescent="0.3"/>
    <row r="1554" ht="15" customHeight="1" x14ac:dyDescent="0.3"/>
    <row r="1555" ht="15" customHeight="1" x14ac:dyDescent="0.3"/>
    <row r="1556" ht="15" customHeight="1" x14ac:dyDescent="0.3"/>
    <row r="1557" ht="15" customHeight="1" x14ac:dyDescent="0.3"/>
    <row r="1558" ht="15" customHeight="1" x14ac:dyDescent="0.3"/>
    <row r="1559" ht="15" customHeight="1" x14ac:dyDescent="0.3"/>
    <row r="1560" ht="20.100000000000001" customHeight="1" x14ac:dyDescent="0.3"/>
    <row r="1561" ht="15" customHeight="1" x14ac:dyDescent="0.3"/>
    <row r="1562" ht="15" customHeight="1" x14ac:dyDescent="0.3"/>
    <row r="1563" ht="15" customHeight="1" x14ac:dyDescent="0.3"/>
    <row r="1564" ht="15" customHeight="1" x14ac:dyDescent="0.3"/>
    <row r="1565" ht="15" customHeight="1" x14ac:dyDescent="0.3"/>
    <row r="1566" ht="15" customHeight="1" x14ac:dyDescent="0.3"/>
    <row r="1567" ht="20.100000000000001" customHeight="1" x14ac:dyDescent="0.3"/>
    <row r="1568" ht="15" customHeight="1" x14ac:dyDescent="0.3"/>
    <row r="1569" ht="15" customHeight="1" x14ac:dyDescent="0.3"/>
    <row r="1570" ht="15" customHeight="1" x14ac:dyDescent="0.3"/>
    <row r="1571" ht="15" customHeight="1" x14ac:dyDescent="0.3"/>
    <row r="1572" ht="15" customHeight="1" x14ac:dyDescent="0.3"/>
    <row r="1573" ht="15" customHeight="1" x14ac:dyDescent="0.3"/>
    <row r="1574" ht="20.100000000000001" customHeight="1" x14ac:dyDescent="0.3"/>
    <row r="1575" ht="15" customHeight="1" x14ac:dyDescent="0.3"/>
    <row r="1576" ht="15" customHeight="1" x14ac:dyDescent="0.3"/>
    <row r="1577" ht="15" customHeight="1" x14ac:dyDescent="0.3"/>
    <row r="1578" ht="15" customHeight="1" x14ac:dyDescent="0.3"/>
    <row r="1579" ht="15" customHeight="1" x14ac:dyDescent="0.3"/>
    <row r="1580" ht="15" customHeight="1" x14ac:dyDescent="0.3"/>
    <row r="1581" ht="20.100000000000001" customHeight="1" x14ac:dyDescent="0.3"/>
    <row r="1582" ht="15" customHeight="1" x14ac:dyDescent="0.3"/>
    <row r="1583" ht="15" customHeight="1" x14ac:dyDescent="0.3"/>
    <row r="1584" ht="15" customHeight="1" x14ac:dyDescent="0.3"/>
    <row r="1585" ht="15" customHeight="1" x14ac:dyDescent="0.3"/>
    <row r="1586" ht="15" customHeight="1" x14ac:dyDescent="0.3"/>
    <row r="1587" ht="15" customHeight="1" x14ac:dyDescent="0.3"/>
    <row r="1588" ht="20.100000000000001" customHeight="1" x14ac:dyDescent="0.3"/>
    <row r="1589" ht="15" customHeight="1" x14ac:dyDescent="0.3"/>
    <row r="1590" ht="15" customHeight="1" x14ac:dyDescent="0.3"/>
    <row r="1591" ht="15" customHeight="1" x14ac:dyDescent="0.3"/>
    <row r="1592" ht="15" customHeight="1" x14ac:dyDescent="0.3"/>
    <row r="1593" ht="15" customHeight="1" x14ac:dyDescent="0.3"/>
    <row r="1594" ht="15" customHeight="1" x14ac:dyDescent="0.3"/>
    <row r="1595" ht="20.100000000000001" customHeight="1" x14ac:dyDescent="0.3"/>
    <row r="1596" ht="15" customHeight="1" x14ac:dyDescent="0.3"/>
    <row r="1597" ht="15" customHeight="1" x14ac:dyDescent="0.3"/>
    <row r="1598" ht="15" customHeight="1" x14ac:dyDescent="0.3"/>
    <row r="1599" ht="20.100000000000001" customHeight="1" x14ac:dyDescent="0.3"/>
    <row r="1600" ht="15" customHeight="1" x14ac:dyDescent="0.3"/>
    <row r="1601" ht="15" customHeight="1" x14ac:dyDescent="0.3"/>
    <row r="1602" ht="15" customHeight="1" x14ac:dyDescent="0.3"/>
    <row r="1603" ht="20.100000000000001" customHeight="1" x14ac:dyDescent="0.3"/>
    <row r="1604" ht="15" customHeight="1" x14ac:dyDescent="0.3"/>
    <row r="1605" ht="15" customHeight="1" x14ac:dyDescent="0.3"/>
    <row r="1606" ht="15" customHeight="1" x14ac:dyDescent="0.3"/>
    <row r="1607" ht="15" customHeight="1" x14ac:dyDescent="0.3"/>
    <row r="1608" ht="15" customHeight="1" x14ac:dyDescent="0.3"/>
    <row r="1609" ht="15" customHeight="1" x14ac:dyDescent="0.3"/>
    <row r="1610" ht="20.100000000000001" customHeight="1" x14ac:dyDescent="0.3"/>
    <row r="1611" ht="15" customHeight="1" x14ac:dyDescent="0.3"/>
    <row r="1612" ht="15" customHeight="1" x14ac:dyDescent="0.3"/>
    <row r="1613" ht="15" customHeight="1" x14ac:dyDescent="0.3"/>
    <row r="1614" ht="15" customHeight="1" x14ac:dyDescent="0.3"/>
    <row r="1615" ht="15" customHeight="1" x14ac:dyDescent="0.3"/>
    <row r="1616" ht="15" customHeight="1" x14ac:dyDescent="0.3"/>
    <row r="1617" ht="20.100000000000001" customHeight="1" x14ac:dyDescent="0.3"/>
    <row r="1618" ht="15" customHeight="1" x14ac:dyDescent="0.3"/>
    <row r="1619" ht="15" customHeight="1" x14ac:dyDescent="0.3"/>
    <row r="1620" ht="15" customHeight="1" x14ac:dyDescent="0.3"/>
    <row r="1621" ht="20.100000000000001" customHeight="1" x14ac:dyDescent="0.3"/>
    <row r="1622" ht="15" customHeight="1" x14ac:dyDescent="0.3"/>
    <row r="1623" ht="15" customHeight="1" x14ac:dyDescent="0.3"/>
    <row r="1624" ht="15" customHeight="1" x14ac:dyDescent="0.3"/>
    <row r="1625" ht="20.100000000000001" customHeight="1" x14ac:dyDescent="0.3"/>
    <row r="1626" ht="15" customHeight="1" x14ac:dyDescent="0.3"/>
    <row r="1627" ht="15" customHeight="1" x14ac:dyDescent="0.3"/>
    <row r="1628" ht="15" customHeight="1" x14ac:dyDescent="0.3"/>
    <row r="1629" ht="20.100000000000001" customHeight="1" x14ac:dyDescent="0.3"/>
    <row r="1630" ht="15" customHeight="1" x14ac:dyDescent="0.3"/>
    <row r="1631" ht="15" customHeight="1" x14ac:dyDescent="0.3"/>
    <row r="1632" ht="15" customHeight="1" x14ac:dyDescent="0.3"/>
    <row r="1633" ht="20.100000000000001" customHeight="1" x14ac:dyDescent="0.3"/>
    <row r="1634" ht="15" customHeight="1" x14ac:dyDescent="0.3"/>
    <row r="1635" ht="15" customHeight="1" x14ac:dyDescent="0.3"/>
    <row r="1636" ht="15" customHeight="1" x14ac:dyDescent="0.3"/>
    <row r="1637" ht="20.100000000000001" customHeight="1" x14ac:dyDescent="0.3"/>
    <row r="1638" ht="15" customHeight="1" x14ac:dyDescent="0.3"/>
    <row r="1639" ht="15" customHeight="1" x14ac:dyDescent="0.3"/>
    <row r="1640" ht="15" customHeight="1" x14ac:dyDescent="0.3"/>
    <row r="1641" ht="20.100000000000001" customHeight="1" x14ac:dyDescent="0.3"/>
    <row r="1642" ht="15" customHeight="1" x14ac:dyDescent="0.3"/>
    <row r="1643" ht="15" customHeight="1" x14ac:dyDescent="0.3"/>
    <row r="1644" ht="15" customHeight="1" x14ac:dyDescent="0.3"/>
    <row r="1645" ht="20.100000000000001" customHeight="1" x14ac:dyDescent="0.3"/>
    <row r="1646" ht="15" customHeight="1" x14ac:dyDescent="0.3"/>
    <row r="1647" ht="15" customHeight="1" x14ac:dyDescent="0.3"/>
    <row r="1648" ht="15" customHeight="1" x14ac:dyDescent="0.3"/>
    <row r="1649" ht="20.100000000000001" customHeight="1" x14ac:dyDescent="0.3"/>
    <row r="1650" ht="15" customHeight="1" x14ac:dyDescent="0.3"/>
    <row r="1651" ht="15" customHeight="1" x14ac:dyDescent="0.3"/>
    <row r="1652" ht="15" customHeight="1" x14ac:dyDescent="0.3"/>
    <row r="1653" ht="20.100000000000001" customHeight="1" x14ac:dyDescent="0.3"/>
    <row r="1654" ht="15" customHeight="1" x14ac:dyDescent="0.3"/>
    <row r="1655" ht="15" customHeight="1" x14ac:dyDescent="0.3"/>
    <row r="1656" ht="15" customHeight="1" x14ac:dyDescent="0.3"/>
    <row r="1657" ht="20.100000000000001" customHeight="1" x14ac:dyDescent="0.3"/>
    <row r="1658" ht="15" customHeight="1" x14ac:dyDescent="0.3"/>
    <row r="1659" ht="15" customHeight="1" x14ac:dyDescent="0.3"/>
    <row r="1660" ht="15" customHeight="1" x14ac:dyDescent="0.3"/>
    <row r="1661" ht="20.100000000000001" customHeight="1" x14ac:dyDescent="0.3"/>
    <row r="1662" ht="15" customHeight="1" x14ac:dyDescent="0.3"/>
    <row r="1663" ht="15" customHeight="1" x14ac:dyDescent="0.3"/>
    <row r="1664" ht="15" customHeight="1" x14ac:dyDescent="0.3"/>
    <row r="1665" ht="15" customHeight="1" x14ac:dyDescent="0.3"/>
    <row r="1666" ht="15" customHeight="1" x14ac:dyDescent="0.3"/>
    <row r="1667" ht="20.100000000000001" customHeight="1" x14ac:dyDescent="0.3"/>
    <row r="1668" ht="15" customHeight="1" x14ac:dyDescent="0.3"/>
    <row r="1669" ht="15" customHeight="1" x14ac:dyDescent="0.3"/>
    <row r="1670" ht="15" customHeight="1" x14ac:dyDescent="0.3"/>
    <row r="1671" ht="15" customHeight="1" x14ac:dyDescent="0.3"/>
    <row r="1672" ht="15" customHeight="1" x14ac:dyDescent="0.3"/>
    <row r="1673" ht="15" customHeight="1" x14ac:dyDescent="0.3"/>
    <row r="1674" ht="20.100000000000001" customHeight="1" x14ac:dyDescent="0.3"/>
    <row r="1675" ht="15" customHeight="1" x14ac:dyDescent="0.3"/>
    <row r="1676" ht="15" customHeight="1" x14ac:dyDescent="0.3"/>
    <row r="1677" ht="15" customHeight="1" x14ac:dyDescent="0.3"/>
    <row r="1678" ht="15" customHeight="1" x14ac:dyDescent="0.3"/>
    <row r="1679" ht="15" customHeight="1" x14ac:dyDescent="0.3"/>
    <row r="1680" ht="15" customHeight="1" x14ac:dyDescent="0.3"/>
    <row r="1681" ht="15" customHeight="1" x14ac:dyDescent="0.3"/>
    <row r="1682" ht="20.100000000000001" customHeight="1" x14ac:dyDescent="0.3"/>
    <row r="1683" ht="15" customHeight="1" x14ac:dyDescent="0.3"/>
    <row r="1684" ht="15" customHeight="1" x14ac:dyDescent="0.3"/>
    <row r="1685" ht="15" customHeight="1" x14ac:dyDescent="0.3"/>
    <row r="1686" ht="15" customHeight="1" x14ac:dyDescent="0.3"/>
    <row r="1687" ht="15" customHeight="1" x14ac:dyDescent="0.3"/>
    <row r="1688" ht="15" customHeight="1" x14ac:dyDescent="0.3"/>
    <row r="1689" ht="15" customHeight="1" x14ac:dyDescent="0.3"/>
    <row r="1690" ht="15" customHeight="1" x14ac:dyDescent="0.3"/>
    <row r="1691" ht="15" customHeight="1" x14ac:dyDescent="0.3"/>
    <row r="1692" ht="15" customHeight="1" x14ac:dyDescent="0.3"/>
    <row r="1693" ht="15" customHeight="1" x14ac:dyDescent="0.3"/>
    <row r="1694" ht="15" customHeight="1" x14ac:dyDescent="0.3"/>
    <row r="1695" ht="15" customHeight="1" x14ac:dyDescent="0.3"/>
    <row r="1696" ht="15" customHeight="1" x14ac:dyDescent="0.3"/>
    <row r="1697" ht="15" customHeight="1" x14ac:dyDescent="0.3"/>
    <row r="1698" ht="15" customHeight="1" x14ac:dyDescent="0.3"/>
    <row r="1699" ht="15" customHeight="1" x14ac:dyDescent="0.3"/>
    <row r="1700" ht="15" customHeight="1" x14ac:dyDescent="0.3"/>
    <row r="1701" ht="15" customHeight="1" x14ac:dyDescent="0.3"/>
    <row r="1702" ht="15" customHeight="1" x14ac:dyDescent="0.3"/>
    <row r="1703" ht="15" customHeight="1" x14ac:dyDescent="0.3"/>
    <row r="1704" ht="15" customHeight="1" x14ac:dyDescent="0.3"/>
    <row r="1705" ht="15" customHeight="1" x14ac:dyDescent="0.3"/>
    <row r="1706" ht="15" customHeight="1" x14ac:dyDescent="0.3"/>
    <row r="1707" ht="15" customHeight="1" x14ac:dyDescent="0.3"/>
    <row r="1708" ht="15" customHeight="1" x14ac:dyDescent="0.3"/>
    <row r="1709" ht="15" customHeight="1" x14ac:dyDescent="0.3"/>
    <row r="1710" ht="15" customHeight="1" x14ac:dyDescent="0.3"/>
    <row r="1711" ht="15" customHeight="1" x14ac:dyDescent="0.3"/>
    <row r="1712" ht="15" customHeight="1" x14ac:dyDescent="0.3"/>
    <row r="1713" ht="15" customHeight="1" x14ac:dyDescent="0.3"/>
    <row r="1714" ht="15" customHeight="1" x14ac:dyDescent="0.3"/>
    <row r="1715" ht="15" customHeight="1" x14ac:dyDescent="0.3"/>
    <row r="1716" ht="15" customHeight="1" x14ac:dyDescent="0.3"/>
    <row r="1717" ht="15" customHeight="1" x14ac:dyDescent="0.3"/>
    <row r="1718" ht="15" customHeight="1" x14ac:dyDescent="0.3"/>
    <row r="1719" ht="15" customHeight="1" x14ac:dyDescent="0.3"/>
    <row r="1720" ht="15" customHeight="1" x14ac:dyDescent="0.3"/>
    <row r="1721" ht="15" customHeight="1" x14ac:dyDescent="0.3"/>
    <row r="1722" ht="15" customHeight="1" x14ac:dyDescent="0.3"/>
    <row r="1723" ht="15" customHeight="1" x14ac:dyDescent="0.3"/>
    <row r="1724" ht="15" customHeight="1" x14ac:dyDescent="0.3"/>
    <row r="1725" ht="15" customHeight="1" x14ac:dyDescent="0.3"/>
    <row r="1726" ht="15" customHeight="1" x14ac:dyDescent="0.3"/>
    <row r="1727" ht="15" customHeight="1" x14ac:dyDescent="0.3"/>
    <row r="1728" ht="15" customHeight="1" x14ac:dyDescent="0.3"/>
    <row r="1729" ht="15" customHeight="1" x14ac:dyDescent="0.3"/>
    <row r="1730" ht="15" customHeight="1" x14ac:dyDescent="0.3"/>
    <row r="1731" ht="15" customHeight="1" x14ac:dyDescent="0.3"/>
    <row r="1732" ht="15" customHeight="1" x14ac:dyDescent="0.3"/>
    <row r="1733" ht="15" customHeight="1" x14ac:dyDescent="0.3"/>
    <row r="1734" ht="15" customHeight="1" x14ac:dyDescent="0.3"/>
    <row r="1735" ht="15" customHeight="1" x14ac:dyDescent="0.3"/>
    <row r="1736" ht="15" customHeight="1" x14ac:dyDescent="0.3"/>
    <row r="1737" ht="15" customHeight="1" x14ac:dyDescent="0.3"/>
    <row r="1738" ht="15" customHeight="1" x14ac:dyDescent="0.3"/>
    <row r="1739" ht="15" customHeight="1" x14ac:dyDescent="0.3"/>
    <row r="1740" ht="15" customHeight="1" x14ac:dyDescent="0.3"/>
    <row r="1741" ht="15" customHeight="1" x14ac:dyDescent="0.3"/>
    <row r="1742" ht="15" customHeight="1" x14ac:dyDescent="0.3"/>
    <row r="1743" ht="15" customHeight="1" x14ac:dyDescent="0.3"/>
    <row r="1744" ht="15" customHeight="1" x14ac:dyDescent="0.3"/>
    <row r="1745" ht="15" customHeight="1" x14ac:dyDescent="0.3"/>
    <row r="1746" ht="15" customHeight="1" x14ac:dyDescent="0.3"/>
    <row r="1747" ht="15" customHeight="1" x14ac:dyDescent="0.3"/>
    <row r="1748" ht="15" customHeight="1" x14ac:dyDescent="0.3"/>
    <row r="1749" ht="15" customHeight="1" x14ac:dyDescent="0.3"/>
    <row r="1750" ht="15" customHeight="1" x14ac:dyDescent="0.3"/>
    <row r="1751" ht="15" customHeight="1" x14ac:dyDescent="0.3"/>
    <row r="1752" ht="15" customHeight="1" x14ac:dyDescent="0.3"/>
    <row r="1753" ht="15" customHeight="1" x14ac:dyDescent="0.3"/>
    <row r="1754" ht="15" customHeight="1" x14ac:dyDescent="0.3"/>
    <row r="1755" ht="15" customHeight="1" x14ac:dyDescent="0.3"/>
    <row r="1756" ht="15" customHeight="1" x14ac:dyDescent="0.3"/>
    <row r="1757" ht="15" customHeight="1" x14ac:dyDescent="0.3"/>
    <row r="1758" ht="15" customHeight="1" x14ac:dyDescent="0.3"/>
    <row r="1759" ht="15" customHeight="1" x14ac:dyDescent="0.3"/>
    <row r="1760" ht="15" customHeight="1" x14ac:dyDescent="0.3"/>
    <row r="1761" ht="15" customHeight="1" x14ac:dyDescent="0.3"/>
    <row r="1762" ht="15" customHeight="1" x14ac:dyDescent="0.3"/>
    <row r="1763" ht="15" customHeight="1" x14ac:dyDescent="0.3"/>
    <row r="1764" ht="15" customHeight="1" x14ac:dyDescent="0.3"/>
    <row r="1765" ht="15" customHeight="1" x14ac:dyDescent="0.3"/>
    <row r="1766" ht="15" customHeight="1" x14ac:dyDescent="0.3"/>
    <row r="1767" ht="20.100000000000001" customHeight="1" x14ac:dyDescent="0.3"/>
    <row r="1768" ht="15" customHeight="1" x14ac:dyDescent="0.3"/>
    <row r="1769" ht="15" customHeight="1" x14ac:dyDescent="0.3"/>
    <row r="1770" ht="15" customHeight="1" x14ac:dyDescent="0.3"/>
    <row r="1771" ht="15" customHeight="1" x14ac:dyDescent="0.3"/>
    <row r="1772" ht="15" customHeight="1" x14ac:dyDescent="0.3"/>
    <row r="1773" ht="20.100000000000001" customHeight="1" x14ac:dyDescent="0.3"/>
    <row r="1774" ht="15" customHeight="1" x14ac:dyDescent="0.3"/>
    <row r="1775" ht="15" customHeight="1" x14ac:dyDescent="0.3"/>
    <row r="1776" ht="15" customHeight="1" x14ac:dyDescent="0.3"/>
    <row r="1777" ht="15" customHeight="1" x14ac:dyDescent="0.3"/>
    <row r="1778" ht="15" customHeight="1" x14ac:dyDescent="0.3"/>
    <row r="1779" ht="15" customHeight="1" x14ac:dyDescent="0.3"/>
    <row r="1780" ht="15" customHeight="1" x14ac:dyDescent="0.3"/>
    <row r="1781" ht="15" customHeight="1" x14ac:dyDescent="0.3"/>
    <row r="1782" ht="15" customHeight="1" x14ac:dyDescent="0.3"/>
    <row r="1783" ht="15" customHeight="1" x14ac:dyDescent="0.3"/>
    <row r="1784" ht="15" customHeight="1" x14ac:dyDescent="0.3"/>
    <row r="1785" ht="15" customHeight="1" x14ac:dyDescent="0.3"/>
    <row r="1786" ht="15" customHeight="1" x14ac:dyDescent="0.3"/>
    <row r="1787" ht="20.100000000000001" customHeight="1" x14ac:dyDescent="0.3"/>
    <row r="1788" ht="15" customHeight="1" x14ac:dyDescent="0.3"/>
    <row r="1789" ht="15" customHeight="1" x14ac:dyDescent="0.3"/>
    <row r="1790" ht="15" customHeight="1" x14ac:dyDescent="0.3"/>
    <row r="1791" ht="15" customHeight="1" x14ac:dyDescent="0.3"/>
    <row r="1792" ht="20.100000000000001" customHeight="1" x14ac:dyDescent="0.3"/>
    <row r="1793" ht="15" customHeight="1" x14ac:dyDescent="0.3"/>
    <row r="1794" ht="15" customHeight="1" x14ac:dyDescent="0.3"/>
    <row r="1795" ht="15" customHeight="1" x14ac:dyDescent="0.3"/>
    <row r="1796" ht="15" customHeight="1" x14ac:dyDescent="0.3"/>
    <row r="1797" ht="15" customHeight="1" x14ac:dyDescent="0.3"/>
    <row r="1798" ht="15" customHeight="1" x14ac:dyDescent="0.3"/>
    <row r="1799" ht="20.100000000000001" customHeight="1" x14ac:dyDescent="0.3"/>
    <row r="1800" ht="15" customHeight="1" x14ac:dyDescent="0.3"/>
    <row r="1801" ht="15" customHeight="1" x14ac:dyDescent="0.3"/>
    <row r="1802" ht="15" customHeight="1" x14ac:dyDescent="0.3"/>
    <row r="1803" ht="15" customHeight="1" x14ac:dyDescent="0.3"/>
    <row r="1804" ht="15" customHeight="1" x14ac:dyDescent="0.3"/>
    <row r="1805" ht="15" customHeight="1" x14ac:dyDescent="0.3"/>
    <row r="1806" ht="20.100000000000001" customHeight="1" x14ac:dyDescent="0.3"/>
    <row r="1807" ht="15" customHeight="1" x14ac:dyDescent="0.3"/>
    <row r="1808" ht="15" customHeight="1" x14ac:dyDescent="0.3"/>
    <row r="1809" ht="15" customHeight="1" x14ac:dyDescent="0.3"/>
    <row r="1810" ht="15" customHeight="1" x14ac:dyDescent="0.3"/>
    <row r="1811" ht="15" customHeight="1" x14ac:dyDescent="0.3"/>
    <row r="1812" ht="15" customHeight="1" x14ac:dyDescent="0.3"/>
    <row r="1813" ht="20.100000000000001" customHeight="1" x14ac:dyDescent="0.3"/>
    <row r="1814" ht="15" customHeight="1" x14ac:dyDescent="0.3"/>
    <row r="1815" ht="15" customHeight="1" x14ac:dyDescent="0.3"/>
    <row r="1816" ht="15" customHeight="1" x14ac:dyDescent="0.3"/>
    <row r="1817" ht="15" customHeight="1" x14ac:dyDescent="0.3"/>
    <row r="1818" ht="15" customHeight="1" x14ac:dyDescent="0.3"/>
    <row r="1819" ht="15" customHeight="1" x14ac:dyDescent="0.3"/>
    <row r="1820" ht="20.100000000000001" customHeight="1" x14ac:dyDescent="0.3"/>
    <row r="1821" ht="15" customHeight="1" x14ac:dyDescent="0.3"/>
    <row r="1822" ht="15" customHeight="1" x14ac:dyDescent="0.3"/>
    <row r="1823" ht="15" customHeight="1" x14ac:dyDescent="0.3"/>
    <row r="1824" ht="15" customHeight="1" x14ac:dyDescent="0.3"/>
    <row r="1825" ht="15" customHeight="1" x14ac:dyDescent="0.3"/>
    <row r="1826" ht="20.100000000000001" customHeight="1" x14ac:dyDescent="0.3"/>
    <row r="1827" ht="15" customHeight="1" x14ac:dyDescent="0.3"/>
    <row r="1828" ht="15" customHeight="1" x14ac:dyDescent="0.3"/>
    <row r="1829" ht="15" customHeight="1" x14ac:dyDescent="0.3"/>
    <row r="1830" ht="15" customHeight="1" x14ac:dyDescent="0.3"/>
    <row r="1831" ht="20.100000000000001" customHeight="1" x14ac:dyDescent="0.3"/>
    <row r="1832" ht="15" customHeight="1" x14ac:dyDescent="0.3"/>
    <row r="1833" ht="15" customHeight="1" x14ac:dyDescent="0.3"/>
    <row r="1834" ht="15" customHeight="1" x14ac:dyDescent="0.3"/>
    <row r="1835" ht="15" customHeight="1" x14ac:dyDescent="0.3"/>
    <row r="1836" ht="20.100000000000001" customHeight="1" x14ac:dyDescent="0.3"/>
    <row r="1837" ht="15" customHeight="1" x14ac:dyDescent="0.3"/>
    <row r="1838" ht="15" customHeight="1" x14ac:dyDescent="0.3"/>
    <row r="1839" ht="15" customHeight="1" x14ac:dyDescent="0.3"/>
    <row r="1840" ht="15" customHeight="1" x14ac:dyDescent="0.3"/>
    <row r="1841" ht="20.100000000000001" customHeight="1" x14ac:dyDescent="0.3"/>
    <row r="1842" ht="15" customHeight="1" x14ac:dyDescent="0.3"/>
    <row r="1843" ht="15" customHeight="1" x14ac:dyDescent="0.3"/>
    <row r="1844" ht="15" customHeight="1" x14ac:dyDescent="0.3"/>
    <row r="1845" ht="20.100000000000001" customHeight="1" x14ac:dyDescent="0.3"/>
    <row r="1846" ht="15" customHeight="1" x14ac:dyDescent="0.3"/>
    <row r="1847" ht="15" customHeight="1" x14ac:dyDescent="0.3"/>
    <row r="1848" ht="15" customHeight="1" x14ac:dyDescent="0.3"/>
    <row r="1849" ht="20.100000000000001" customHeight="1" x14ac:dyDescent="0.3"/>
    <row r="1850" ht="15" customHeight="1" x14ac:dyDescent="0.3"/>
    <row r="1851" ht="15" customHeight="1" x14ac:dyDescent="0.3"/>
    <row r="1852" ht="15" customHeight="1" x14ac:dyDescent="0.3"/>
    <row r="1853" ht="20.100000000000001" customHeight="1" x14ac:dyDescent="0.3"/>
    <row r="1854" ht="15" customHeight="1" x14ac:dyDescent="0.3"/>
    <row r="1855" ht="15" customHeight="1" x14ac:dyDescent="0.3"/>
    <row r="1856" ht="15" customHeight="1" x14ac:dyDescent="0.3"/>
    <row r="1857" ht="20.100000000000001" customHeight="1" x14ac:dyDescent="0.3"/>
    <row r="1858" ht="15" customHeight="1" x14ac:dyDescent="0.3"/>
    <row r="1859" ht="15" customHeight="1" x14ac:dyDescent="0.3"/>
    <row r="1860" ht="15" customHeight="1" x14ac:dyDescent="0.3"/>
    <row r="1861" ht="20.100000000000001" customHeight="1" x14ac:dyDescent="0.3"/>
    <row r="1862" ht="15" customHeight="1" x14ac:dyDescent="0.3"/>
    <row r="1863" ht="15" customHeight="1" x14ac:dyDescent="0.3"/>
    <row r="1864" ht="15" customHeight="1" x14ac:dyDescent="0.3"/>
    <row r="1865" ht="20.100000000000001" customHeight="1" x14ac:dyDescent="0.3"/>
    <row r="1866" ht="15" customHeight="1" x14ac:dyDescent="0.3"/>
    <row r="1867" ht="15" customHeight="1" x14ac:dyDescent="0.3"/>
    <row r="1868" ht="15" customHeight="1" x14ac:dyDescent="0.3"/>
    <row r="1869" ht="15" customHeight="1" x14ac:dyDescent="0.3"/>
    <row r="1870" ht="15" customHeight="1" x14ac:dyDescent="0.3"/>
    <row r="1871" ht="15" customHeight="1" x14ac:dyDescent="0.3"/>
    <row r="1872" ht="15" customHeight="1" x14ac:dyDescent="0.3"/>
    <row r="1873" ht="20.100000000000001" customHeight="1" x14ac:dyDescent="0.3"/>
    <row r="1874" ht="15" customHeight="1" x14ac:dyDescent="0.3"/>
    <row r="1875" ht="15" customHeight="1" x14ac:dyDescent="0.3"/>
    <row r="1876" ht="15" customHeight="1" x14ac:dyDescent="0.3"/>
    <row r="1877" ht="15" customHeight="1" x14ac:dyDescent="0.3"/>
    <row r="1878" ht="15" customHeight="1" x14ac:dyDescent="0.3"/>
    <row r="1879" ht="15" customHeight="1" x14ac:dyDescent="0.3"/>
    <row r="1880" ht="15" customHeight="1" x14ac:dyDescent="0.3"/>
    <row r="1881" ht="20.100000000000001" customHeight="1" x14ac:dyDescent="0.3"/>
    <row r="1882" ht="15" customHeight="1" x14ac:dyDescent="0.3"/>
    <row r="1883" ht="15" customHeight="1" x14ac:dyDescent="0.3"/>
    <row r="1884" ht="15" customHeight="1" x14ac:dyDescent="0.3"/>
    <row r="1885" ht="15" customHeight="1" x14ac:dyDescent="0.3"/>
    <row r="1886" ht="15" customHeight="1" x14ac:dyDescent="0.3"/>
    <row r="1887" ht="15" customHeight="1" x14ac:dyDescent="0.3"/>
    <row r="1888" ht="15" customHeight="1" x14ac:dyDescent="0.3"/>
    <row r="1889" ht="20.100000000000001" customHeight="1" x14ac:dyDescent="0.3"/>
    <row r="1890" ht="15" customHeight="1" x14ac:dyDescent="0.3"/>
    <row r="1891" ht="15" customHeight="1" x14ac:dyDescent="0.3"/>
    <row r="1892" ht="15" customHeight="1" x14ac:dyDescent="0.3"/>
    <row r="1893" ht="15" customHeight="1" x14ac:dyDescent="0.3"/>
    <row r="1894" ht="15" customHeight="1" x14ac:dyDescent="0.3"/>
    <row r="1895" ht="15" customHeight="1" x14ac:dyDescent="0.3"/>
    <row r="1896" ht="15" customHeight="1" x14ac:dyDescent="0.3"/>
    <row r="1897" ht="15" customHeight="1" x14ac:dyDescent="0.3"/>
    <row r="1898" ht="20.100000000000001" customHeight="1" x14ac:dyDescent="0.3"/>
    <row r="1899" ht="15" customHeight="1" x14ac:dyDescent="0.3"/>
    <row r="1900" ht="15" customHeight="1" x14ac:dyDescent="0.3"/>
    <row r="1901" ht="15" customHeight="1" x14ac:dyDescent="0.3"/>
    <row r="1902" ht="15" customHeight="1" x14ac:dyDescent="0.3"/>
    <row r="1903" ht="15" customHeight="1" x14ac:dyDescent="0.3"/>
    <row r="1904" ht="15" customHeight="1" x14ac:dyDescent="0.3"/>
    <row r="1905" ht="20.100000000000001" customHeight="1" x14ac:dyDescent="0.3"/>
    <row r="1906" ht="15" customHeight="1" x14ac:dyDescent="0.3"/>
    <row r="1907" ht="15" customHeight="1" x14ac:dyDescent="0.3"/>
    <row r="1908" ht="15" customHeight="1" x14ac:dyDescent="0.3"/>
    <row r="1909" ht="15" customHeight="1" x14ac:dyDescent="0.3"/>
    <row r="1910" ht="15" customHeight="1" x14ac:dyDescent="0.3"/>
    <row r="1911" ht="15" customHeight="1" x14ac:dyDescent="0.3"/>
    <row r="1912" ht="15" customHeight="1" x14ac:dyDescent="0.3"/>
    <row r="1913" ht="20.100000000000001" customHeight="1" x14ac:dyDescent="0.3"/>
    <row r="1914" ht="15" customHeight="1" x14ac:dyDescent="0.3"/>
    <row r="1915" ht="15" customHeight="1" x14ac:dyDescent="0.3"/>
    <row r="1916" ht="15" customHeight="1" x14ac:dyDescent="0.3"/>
    <row r="1917" ht="15" customHeight="1" x14ac:dyDescent="0.3"/>
    <row r="1918" ht="15" customHeight="1" x14ac:dyDescent="0.3"/>
    <row r="1919" ht="15" customHeight="1" x14ac:dyDescent="0.3"/>
    <row r="1920" ht="15" customHeight="1" x14ac:dyDescent="0.3"/>
    <row r="1921" ht="15" customHeight="1" x14ac:dyDescent="0.3"/>
    <row r="1922" ht="20.100000000000001" customHeight="1" x14ac:dyDescent="0.3"/>
    <row r="1923" ht="15" customHeight="1" x14ac:dyDescent="0.3"/>
    <row r="1924" ht="15" customHeight="1" x14ac:dyDescent="0.3"/>
    <row r="1925" ht="15" customHeight="1" x14ac:dyDescent="0.3"/>
    <row r="1926" ht="15" customHeight="1" x14ac:dyDescent="0.3"/>
    <row r="1927" ht="15" customHeight="1" x14ac:dyDescent="0.3"/>
    <row r="1928" ht="15" customHeight="1" x14ac:dyDescent="0.3"/>
    <row r="1929" ht="15" customHeight="1" x14ac:dyDescent="0.3"/>
    <row r="1930" ht="15" customHeight="1" x14ac:dyDescent="0.3"/>
    <row r="1931" ht="20.100000000000001" customHeight="1" x14ac:dyDescent="0.3"/>
    <row r="1932" ht="15" customHeight="1" x14ac:dyDescent="0.3"/>
    <row r="1933" ht="15" customHeight="1" x14ac:dyDescent="0.3"/>
    <row r="1934" ht="15" customHeight="1" x14ac:dyDescent="0.3"/>
    <row r="1935" ht="15" customHeight="1" x14ac:dyDescent="0.3"/>
    <row r="1936" ht="15" customHeight="1" x14ac:dyDescent="0.3"/>
    <row r="1937" ht="15" customHeight="1" x14ac:dyDescent="0.3"/>
    <row r="1938" ht="15" customHeight="1" x14ac:dyDescent="0.3"/>
    <row r="1939" ht="15" customHeight="1" x14ac:dyDescent="0.3"/>
    <row r="1940" ht="20.100000000000001" customHeight="1" x14ac:dyDescent="0.3"/>
    <row r="1941" ht="15" customHeight="1" x14ac:dyDescent="0.3"/>
    <row r="1942" ht="15" customHeight="1" x14ac:dyDescent="0.3"/>
    <row r="1943" ht="15" customHeight="1" x14ac:dyDescent="0.3"/>
    <row r="1944" ht="15" customHeight="1" x14ac:dyDescent="0.3"/>
    <row r="1945" ht="15" customHeight="1" x14ac:dyDescent="0.3"/>
    <row r="1946" ht="15" customHeight="1" x14ac:dyDescent="0.3"/>
    <row r="1947" ht="15" customHeight="1" x14ac:dyDescent="0.3"/>
    <row r="1948" ht="15" customHeight="1" x14ac:dyDescent="0.3"/>
    <row r="1949" ht="20.100000000000001" customHeight="1" x14ac:dyDescent="0.3"/>
    <row r="1950" ht="15" customHeight="1" x14ac:dyDescent="0.3"/>
    <row r="1951" ht="15" customHeight="1" x14ac:dyDescent="0.3"/>
    <row r="1952" ht="15" customHeight="1" x14ac:dyDescent="0.3"/>
    <row r="1953" ht="15" customHeight="1" x14ac:dyDescent="0.3"/>
    <row r="1954" ht="15" customHeight="1" x14ac:dyDescent="0.3"/>
    <row r="1955" ht="20.100000000000001" customHeight="1" x14ac:dyDescent="0.3"/>
    <row r="1956" ht="15" customHeight="1" x14ac:dyDescent="0.3"/>
    <row r="1957" ht="15" customHeight="1" x14ac:dyDescent="0.3"/>
    <row r="1958" ht="15" customHeight="1" x14ac:dyDescent="0.3"/>
    <row r="1959" ht="15" customHeight="1" x14ac:dyDescent="0.3"/>
    <row r="1960" ht="15" customHeight="1" x14ac:dyDescent="0.3"/>
    <row r="1961" ht="15" customHeight="1" x14ac:dyDescent="0.3"/>
    <row r="1962" ht="15" customHeight="1" x14ac:dyDescent="0.3"/>
    <row r="1963" ht="15" customHeight="1" x14ac:dyDescent="0.3"/>
    <row r="1964" ht="20.100000000000001" customHeight="1" x14ac:dyDescent="0.3"/>
    <row r="1965" ht="15" customHeight="1" x14ac:dyDescent="0.3"/>
    <row r="1966" ht="15" customHeight="1" x14ac:dyDescent="0.3"/>
    <row r="1967" ht="15" customHeight="1" x14ac:dyDescent="0.3"/>
    <row r="1968" ht="15" customHeight="1" x14ac:dyDescent="0.3"/>
    <row r="1969" ht="15" customHeight="1" x14ac:dyDescent="0.3"/>
    <row r="1970" ht="15" customHeight="1" x14ac:dyDescent="0.3"/>
    <row r="1971" ht="15" customHeight="1" x14ac:dyDescent="0.3"/>
    <row r="1972" ht="15" customHeight="1" x14ac:dyDescent="0.3"/>
    <row r="1973" ht="20.100000000000001" customHeight="1" x14ac:dyDescent="0.3"/>
    <row r="1974" ht="15" customHeight="1" x14ac:dyDescent="0.3"/>
    <row r="1975" ht="15" customHeight="1" x14ac:dyDescent="0.3"/>
    <row r="1976" ht="15" customHeight="1" x14ac:dyDescent="0.3"/>
    <row r="1977" ht="15" customHeight="1" x14ac:dyDescent="0.3"/>
    <row r="1978" ht="15" customHeight="1" x14ac:dyDescent="0.3"/>
    <row r="1979" ht="15" customHeight="1" x14ac:dyDescent="0.3"/>
    <row r="1980" ht="15" customHeight="1" x14ac:dyDescent="0.3"/>
    <row r="1981" ht="15" customHeight="1" x14ac:dyDescent="0.3"/>
    <row r="1982" ht="20.100000000000001" customHeight="1" x14ac:dyDescent="0.3"/>
    <row r="1983" ht="15" customHeight="1" x14ac:dyDescent="0.3"/>
    <row r="1984" ht="15" customHeight="1" x14ac:dyDescent="0.3"/>
    <row r="1985" ht="15" customHeight="1" x14ac:dyDescent="0.3"/>
    <row r="1986" ht="15" customHeight="1" x14ac:dyDescent="0.3"/>
    <row r="1987" ht="15" customHeight="1" x14ac:dyDescent="0.3"/>
    <row r="1988" ht="15" customHeight="1" x14ac:dyDescent="0.3"/>
    <row r="1989" ht="20.100000000000001" customHeight="1" x14ac:dyDescent="0.3"/>
    <row r="1990" ht="15" customHeight="1" x14ac:dyDescent="0.3"/>
    <row r="1991" ht="15" customHeight="1" x14ac:dyDescent="0.3"/>
    <row r="1992" ht="15" customHeight="1" x14ac:dyDescent="0.3"/>
    <row r="1993" ht="15" customHeight="1" x14ac:dyDescent="0.3"/>
    <row r="1994" ht="15" customHeight="1" x14ac:dyDescent="0.3"/>
    <row r="1995" ht="15" customHeight="1" x14ac:dyDescent="0.3"/>
    <row r="1996" ht="15" customHeight="1" x14ac:dyDescent="0.3"/>
    <row r="1997" ht="20.100000000000001" customHeight="1" x14ac:dyDescent="0.3"/>
    <row r="1998" ht="15" customHeight="1" x14ac:dyDescent="0.3"/>
    <row r="1999" ht="15" customHeight="1" x14ac:dyDescent="0.3"/>
    <row r="2000" ht="15" customHeight="1" x14ac:dyDescent="0.3"/>
    <row r="2001" ht="15" customHeight="1" x14ac:dyDescent="0.3"/>
    <row r="2002" ht="15" customHeight="1" x14ac:dyDescent="0.3"/>
    <row r="2003" ht="15" customHeight="1" x14ac:dyDescent="0.3"/>
    <row r="2004" ht="15" customHeight="1" x14ac:dyDescent="0.3"/>
    <row r="2005" ht="20.100000000000001" customHeight="1" x14ac:dyDescent="0.3"/>
    <row r="2006" ht="15" customHeight="1" x14ac:dyDescent="0.3"/>
    <row r="2007" ht="15" customHeight="1" x14ac:dyDescent="0.3"/>
    <row r="2008" ht="15" customHeight="1" x14ac:dyDescent="0.3"/>
    <row r="2009" ht="15" customHeight="1" x14ac:dyDescent="0.3"/>
    <row r="2010" ht="15" customHeight="1" x14ac:dyDescent="0.3"/>
    <row r="2011" ht="15" customHeight="1" x14ac:dyDescent="0.3"/>
    <row r="2012" ht="15" customHeight="1" x14ac:dyDescent="0.3"/>
    <row r="2013" ht="20.100000000000001" customHeight="1" x14ac:dyDescent="0.3"/>
    <row r="2014" ht="15" customHeight="1" x14ac:dyDescent="0.3"/>
    <row r="2015" ht="15" customHeight="1" x14ac:dyDescent="0.3"/>
    <row r="2016" ht="15" customHeight="1" x14ac:dyDescent="0.3"/>
    <row r="2017" ht="15" customHeight="1" x14ac:dyDescent="0.3"/>
    <row r="2018" ht="15" customHeight="1" x14ac:dyDescent="0.3"/>
    <row r="2019" ht="15" customHeight="1" x14ac:dyDescent="0.3"/>
    <row r="2020" ht="15" customHeight="1" x14ac:dyDescent="0.3"/>
    <row r="2021" ht="20.100000000000001" customHeight="1" x14ac:dyDescent="0.3"/>
    <row r="2022" ht="15" customHeight="1" x14ac:dyDescent="0.3"/>
    <row r="2023" ht="15" customHeight="1" x14ac:dyDescent="0.3"/>
    <row r="2024" ht="15" customHeight="1" x14ac:dyDescent="0.3"/>
    <row r="2025" ht="15" customHeight="1" x14ac:dyDescent="0.3"/>
    <row r="2026" ht="15" customHeight="1" x14ac:dyDescent="0.3"/>
    <row r="2027" ht="15" customHeight="1" x14ac:dyDescent="0.3"/>
    <row r="2028" ht="15" customHeight="1" x14ac:dyDescent="0.3"/>
    <row r="2029" ht="20.100000000000001" customHeight="1" x14ac:dyDescent="0.3"/>
    <row r="2030" ht="15" customHeight="1" x14ac:dyDescent="0.3"/>
    <row r="2031" ht="15" customHeight="1" x14ac:dyDescent="0.3"/>
    <row r="2032" ht="15" customHeight="1" x14ac:dyDescent="0.3"/>
    <row r="2033" ht="15" customHeight="1" x14ac:dyDescent="0.3"/>
    <row r="2034" ht="15" customHeight="1" x14ac:dyDescent="0.3"/>
    <row r="2035" ht="15" customHeight="1" x14ac:dyDescent="0.3"/>
    <row r="2036" ht="15" customHeight="1" x14ac:dyDescent="0.3"/>
    <row r="2037" ht="20.100000000000001" customHeight="1" x14ac:dyDescent="0.3"/>
    <row r="2038" ht="15" customHeight="1" x14ac:dyDescent="0.3"/>
    <row r="2039" ht="15" customHeight="1" x14ac:dyDescent="0.3"/>
    <row r="2040" ht="15" customHeight="1" x14ac:dyDescent="0.3"/>
    <row r="2041" ht="15" customHeight="1" x14ac:dyDescent="0.3"/>
    <row r="2042" ht="15" customHeight="1" x14ac:dyDescent="0.3"/>
    <row r="2043" ht="15" customHeight="1" x14ac:dyDescent="0.3"/>
    <row r="2044" ht="15" customHeight="1" x14ac:dyDescent="0.3"/>
    <row r="2045" ht="20.100000000000001" customHeight="1" x14ac:dyDescent="0.3"/>
    <row r="2046" ht="15" customHeight="1" x14ac:dyDescent="0.3"/>
    <row r="2047" ht="15" customHeight="1" x14ac:dyDescent="0.3"/>
    <row r="2048" ht="15" customHeight="1" x14ac:dyDescent="0.3"/>
    <row r="2049" ht="15" customHeight="1" x14ac:dyDescent="0.3"/>
    <row r="2050" ht="15" customHeight="1" x14ac:dyDescent="0.3"/>
    <row r="2051" ht="15" customHeight="1" x14ac:dyDescent="0.3"/>
    <row r="2052" ht="15" customHeight="1" x14ac:dyDescent="0.3"/>
    <row r="2053" ht="20.100000000000001" customHeight="1" x14ac:dyDescent="0.3"/>
    <row r="2054" ht="15" customHeight="1" x14ac:dyDescent="0.3"/>
    <row r="2055" ht="15" customHeight="1" x14ac:dyDescent="0.3"/>
    <row r="2056" ht="15" customHeight="1" x14ac:dyDescent="0.3"/>
    <row r="2057" ht="15" customHeight="1" x14ac:dyDescent="0.3"/>
    <row r="2058" ht="15" customHeight="1" x14ac:dyDescent="0.3"/>
    <row r="2059" ht="15" customHeight="1" x14ac:dyDescent="0.3"/>
    <row r="2060" ht="15" customHeight="1" x14ac:dyDescent="0.3"/>
    <row r="2061" ht="20.100000000000001" customHeight="1" x14ac:dyDescent="0.3"/>
    <row r="2062" ht="15" customHeight="1" x14ac:dyDescent="0.3"/>
    <row r="2063" ht="15" customHeight="1" x14ac:dyDescent="0.3"/>
    <row r="2064" ht="15" customHeight="1" x14ac:dyDescent="0.3"/>
    <row r="2065" ht="15" customHeight="1" x14ac:dyDescent="0.3"/>
    <row r="2066" ht="15" customHeight="1" x14ac:dyDescent="0.3"/>
    <row r="2067" ht="15" customHeight="1" x14ac:dyDescent="0.3"/>
    <row r="2068" ht="15" customHeight="1" x14ac:dyDescent="0.3"/>
    <row r="2069" ht="20.100000000000001" customHeight="1" x14ac:dyDescent="0.3"/>
    <row r="2070" ht="15" customHeight="1" x14ac:dyDescent="0.3"/>
    <row r="2071" ht="15" customHeight="1" x14ac:dyDescent="0.3"/>
    <row r="2072" ht="15" customHeight="1" x14ac:dyDescent="0.3"/>
    <row r="2073" ht="15" customHeight="1" x14ac:dyDescent="0.3"/>
    <row r="2074" ht="15" customHeight="1" x14ac:dyDescent="0.3"/>
    <row r="2075" ht="15" customHeight="1" x14ac:dyDescent="0.3"/>
    <row r="2076" ht="15" customHeight="1" x14ac:dyDescent="0.3"/>
    <row r="2077" ht="20.100000000000001" customHeight="1" x14ac:dyDescent="0.3"/>
    <row r="2078" ht="15" customHeight="1" x14ac:dyDescent="0.3"/>
    <row r="2079" ht="15" customHeight="1" x14ac:dyDescent="0.3"/>
    <row r="2080" ht="15" customHeight="1" x14ac:dyDescent="0.3"/>
    <row r="2081" ht="15" customHeight="1" x14ac:dyDescent="0.3"/>
    <row r="2082" ht="15" customHeight="1" x14ac:dyDescent="0.3"/>
    <row r="2083" ht="15" customHeight="1" x14ac:dyDescent="0.3"/>
    <row r="2084" ht="15" customHeight="1" x14ac:dyDescent="0.3"/>
    <row r="2085" ht="20.100000000000001" customHeight="1" x14ac:dyDescent="0.3"/>
    <row r="2086" ht="15" customHeight="1" x14ac:dyDescent="0.3"/>
    <row r="2087" ht="15" customHeight="1" x14ac:dyDescent="0.3"/>
    <row r="2088" ht="15" customHeight="1" x14ac:dyDescent="0.3"/>
    <row r="2089" ht="15" customHeight="1" x14ac:dyDescent="0.3"/>
    <row r="2090" ht="15" customHeight="1" x14ac:dyDescent="0.3"/>
    <row r="2091" ht="15" customHeight="1" x14ac:dyDescent="0.3"/>
    <row r="2092" ht="15" customHeight="1" x14ac:dyDescent="0.3"/>
    <row r="2093" ht="20.100000000000001" customHeight="1" x14ac:dyDescent="0.3"/>
    <row r="2094" ht="15" customHeight="1" x14ac:dyDescent="0.3"/>
    <row r="2095" ht="15" customHeight="1" x14ac:dyDescent="0.3"/>
    <row r="2096" ht="15" customHeight="1" x14ac:dyDescent="0.3"/>
    <row r="2097" ht="15" customHeight="1" x14ac:dyDescent="0.3"/>
    <row r="2098" ht="15" customHeight="1" x14ac:dyDescent="0.3"/>
    <row r="2099" ht="15" customHeight="1" x14ac:dyDescent="0.3"/>
    <row r="2100" ht="15" customHeight="1" x14ac:dyDescent="0.3"/>
    <row r="2101" ht="20.100000000000001" customHeight="1" x14ac:dyDescent="0.3"/>
    <row r="2102" ht="15" customHeight="1" x14ac:dyDescent="0.3"/>
    <row r="2103" ht="15" customHeight="1" x14ac:dyDescent="0.3"/>
    <row r="2104" ht="15" customHeight="1" x14ac:dyDescent="0.3"/>
    <row r="2105" ht="15" customHeight="1" x14ac:dyDescent="0.3"/>
    <row r="2106" ht="15" customHeight="1" x14ac:dyDescent="0.3"/>
    <row r="2107" ht="15" customHeight="1" x14ac:dyDescent="0.3"/>
    <row r="2108" ht="15" customHeight="1" x14ac:dyDescent="0.3"/>
    <row r="2109" ht="20.100000000000001" customHeight="1" x14ac:dyDescent="0.3"/>
    <row r="2110" ht="15" customHeight="1" x14ac:dyDescent="0.3"/>
    <row r="2111" ht="15" customHeight="1" x14ac:dyDescent="0.3"/>
    <row r="2112" ht="15" customHeight="1" x14ac:dyDescent="0.3"/>
    <row r="2113" ht="15" customHeight="1" x14ac:dyDescent="0.3"/>
    <row r="2114" ht="15" customHeight="1" x14ac:dyDescent="0.3"/>
    <row r="2115" ht="15" customHeight="1" x14ac:dyDescent="0.3"/>
    <row r="2116" ht="15" customHeight="1" x14ac:dyDescent="0.3"/>
    <row r="2117" ht="20.100000000000001" customHeight="1" x14ac:dyDescent="0.3"/>
    <row r="2118" ht="15" customHeight="1" x14ac:dyDescent="0.3"/>
    <row r="2119" ht="15" customHeight="1" x14ac:dyDescent="0.3"/>
    <row r="2120" ht="15" customHeight="1" x14ac:dyDescent="0.3"/>
    <row r="2121" ht="15" customHeight="1" x14ac:dyDescent="0.3"/>
    <row r="2122" ht="15" customHeight="1" x14ac:dyDescent="0.3"/>
    <row r="2123" ht="15" customHeight="1" x14ac:dyDescent="0.3"/>
    <row r="2124" ht="15" customHeight="1" x14ac:dyDescent="0.3"/>
    <row r="2125" ht="20.100000000000001" customHeight="1" x14ac:dyDescent="0.3"/>
    <row r="2126" ht="15" customHeight="1" x14ac:dyDescent="0.3"/>
    <row r="2127" ht="15" customHeight="1" x14ac:dyDescent="0.3"/>
    <row r="2128" ht="15" customHeight="1" x14ac:dyDescent="0.3"/>
    <row r="2129" ht="15" customHeight="1" x14ac:dyDescent="0.3"/>
    <row r="2130" ht="15" customHeight="1" x14ac:dyDescent="0.3"/>
    <row r="2131" ht="15" customHeight="1" x14ac:dyDescent="0.3"/>
    <row r="2132" ht="15" customHeight="1" x14ac:dyDescent="0.3"/>
    <row r="2133" ht="20.100000000000001" customHeight="1" x14ac:dyDescent="0.3"/>
    <row r="2134" ht="15" customHeight="1" x14ac:dyDescent="0.3"/>
    <row r="2135" ht="15" customHeight="1" x14ac:dyDescent="0.3"/>
    <row r="2136" ht="15" customHeight="1" x14ac:dyDescent="0.3"/>
    <row r="2137" ht="15" customHeight="1" x14ac:dyDescent="0.3"/>
    <row r="2138" ht="15" customHeight="1" x14ac:dyDescent="0.3"/>
    <row r="2139" ht="15" customHeight="1" x14ac:dyDescent="0.3"/>
    <row r="2140" ht="15" customHeight="1" x14ac:dyDescent="0.3"/>
    <row r="2141" ht="20.100000000000001" customHeight="1" x14ac:dyDescent="0.3"/>
    <row r="2142" ht="15" customHeight="1" x14ac:dyDescent="0.3"/>
    <row r="2143" ht="15" customHeight="1" x14ac:dyDescent="0.3"/>
    <row r="2144" ht="15" customHeight="1" x14ac:dyDescent="0.3"/>
    <row r="2145" ht="15" customHeight="1" x14ac:dyDescent="0.3"/>
    <row r="2146" ht="15" customHeight="1" x14ac:dyDescent="0.3"/>
    <row r="2147" ht="15" customHeight="1" x14ac:dyDescent="0.3"/>
    <row r="2148" ht="15" customHeight="1" x14ac:dyDescent="0.3"/>
    <row r="2149" ht="20.100000000000001" customHeight="1" x14ac:dyDescent="0.3"/>
    <row r="2150" ht="15" customHeight="1" x14ac:dyDescent="0.3"/>
    <row r="2151" ht="15" customHeight="1" x14ac:dyDescent="0.3"/>
    <row r="2152" ht="15" customHeight="1" x14ac:dyDescent="0.3"/>
    <row r="2153" ht="15" customHeight="1" x14ac:dyDescent="0.3"/>
    <row r="2154" ht="15" customHeight="1" x14ac:dyDescent="0.3"/>
    <row r="2155" ht="15" customHeight="1" x14ac:dyDescent="0.3"/>
    <row r="2156" ht="15" customHeight="1" x14ac:dyDescent="0.3"/>
    <row r="2157" ht="20.100000000000001" customHeight="1" x14ac:dyDescent="0.3"/>
    <row r="2158" ht="15" customHeight="1" x14ac:dyDescent="0.3"/>
    <row r="2159" ht="15" customHeight="1" x14ac:dyDescent="0.3"/>
    <row r="2160" ht="15" customHeight="1" x14ac:dyDescent="0.3"/>
    <row r="2161" ht="15" customHeight="1" x14ac:dyDescent="0.3"/>
    <row r="2162" ht="15" customHeight="1" x14ac:dyDescent="0.3"/>
    <row r="2163" ht="15" customHeight="1" x14ac:dyDescent="0.3"/>
    <row r="2164" ht="15" customHeight="1" x14ac:dyDescent="0.3"/>
    <row r="2165" ht="20.100000000000001" customHeight="1" x14ac:dyDescent="0.3"/>
    <row r="2166" ht="15" customHeight="1" x14ac:dyDescent="0.3"/>
    <row r="2167" ht="15" customHeight="1" x14ac:dyDescent="0.3"/>
    <row r="2168" ht="15" customHeight="1" x14ac:dyDescent="0.3"/>
    <row r="2169" ht="15" customHeight="1" x14ac:dyDescent="0.3"/>
    <row r="2170" ht="15" customHeight="1" x14ac:dyDescent="0.3"/>
    <row r="2171" ht="15" customHeight="1" x14ac:dyDescent="0.3"/>
    <row r="2172" ht="15" customHeight="1" x14ac:dyDescent="0.3"/>
    <row r="2173" ht="20.100000000000001" customHeight="1" x14ac:dyDescent="0.3"/>
    <row r="2174" ht="15" customHeight="1" x14ac:dyDescent="0.3"/>
    <row r="2175" ht="15" customHeight="1" x14ac:dyDescent="0.3"/>
    <row r="2176" ht="15" customHeight="1" x14ac:dyDescent="0.3"/>
    <row r="2177" ht="15" customHeight="1" x14ac:dyDescent="0.3"/>
    <row r="2178" ht="15" customHeight="1" x14ac:dyDescent="0.3"/>
    <row r="2179" ht="15" customHeight="1" x14ac:dyDescent="0.3"/>
    <row r="2180" ht="15" customHeight="1" x14ac:dyDescent="0.3"/>
    <row r="2181" ht="20.100000000000001" customHeight="1" x14ac:dyDescent="0.3"/>
    <row r="2182" ht="15" customHeight="1" x14ac:dyDescent="0.3"/>
    <row r="2183" ht="15" customHeight="1" x14ac:dyDescent="0.3"/>
    <row r="2184" ht="15" customHeight="1" x14ac:dyDescent="0.3"/>
    <row r="2185" ht="15" customHeight="1" x14ac:dyDescent="0.3"/>
    <row r="2186" ht="15" customHeight="1" x14ac:dyDescent="0.3"/>
    <row r="2187" ht="15" customHeight="1" x14ac:dyDescent="0.3"/>
    <row r="2188" ht="15" customHeight="1" x14ac:dyDescent="0.3"/>
    <row r="2189" ht="20.100000000000001" customHeight="1" x14ac:dyDescent="0.3"/>
    <row r="2190" ht="15" customHeight="1" x14ac:dyDescent="0.3"/>
    <row r="2191" ht="15" customHeight="1" x14ac:dyDescent="0.3"/>
    <row r="2192" ht="15" customHeight="1" x14ac:dyDescent="0.3"/>
    <row r="2193" ht="15" customHeight="1" x14ac:dyDescent="0.3"/>
    <row r="2194" ht="15" customHeight="1" x14ac:dyDescent="0.3"/>
    <row r="2195" ht="15" customHeight="1" x14ac:dyDescent="0.3"/>
    <row r="2196" ht="15" customHeight="1" x14ac:dyDescent="0.3"/>
    <row r="2197" ht="20.100000000000001" customHeight="1" x14ac:dyDescent="0.3"/>
    <row r="2198" ht="15" customHeight="1" x14ac:dyDescent="0.3"/>
    <row r="2199" ht="15" customHeight="1" x14ac:dyDescent="0.3"/>
    <row r="2200" ht="15" customHeight="1" x14ac:dyDescent="0.3"/>
    <row r="2201" ht="15" customHeight="1" x14ac:dyDescent="0.3"/>
    <row r="2202" ht="15" customHeight="1" x14ac:dyDescent="0.3"/>
    <row r="2203" ht="15" customHeight="1" x14ac:dyDescent="0.3"/>
    <row r="2204" ht="15" customHeight="1" x14ac:dyDescent="0.3"/>
    <row r="2205" ht="20.100000000000001" customHeight="1" x14ac:dyDescent="0.3"/>
    <row r="2206" ht="15" customHeight="1" x14ac:dyDescent="0.3"/>
    <row r="2207" ht="15" customHeight="1" x14ac:dyDescent="0.3"/>
    <row r="2208" ht="15" customHeight="1" x14ac:dyDescent="0.3"/>
    <row r="2209" ht="15" customHeight="1" x14ac:dyDescent="0.3"/>
    <row r="2210" ht="15" customHeight="1" x14ac:dyDescent="0.3"/>
    <row r="2211" ht="15" customHeight="1" x14ac:dyDescent="0.3"/>
    <row r="2212" ht="15" customHeight="1" x14ac:dyDescent="0.3"/>
    <row r="2213" ht="20.100000000000001" customHeight="1" x14ac:dyDescent="0.3"/>
    <row r="2214" ht="15" customHeight="1" x14ac:dyDescent="0.3"/>
    <row r="2215" ht="15" customHeight="1" x14ac:dyDescent="0.3"/>
    <row r="2216" ht="15" customHeight="1" x14ac:dyDescent="0.3"/>
    <row r="2217" ht="15" customHeight="1" x14ac:dyDescent="0.3"/>
    <row r="2218" ht="15" customHeight="1" x14ac:dyDescent="0.3"/>
    <row r="2219" ht="15" customHeight="1" x14ac:dyDescent="0.3"/>
    <row r="2220" ht="15" customHeight="1" x14ac:dyDescent="0.3"/>
    <row r="2221" ht="15" customHeight="1" x14ac:dyDescent="0.3"/>
    <row r="2222" ht="15" customHeight="1" x14ac:dyDescent="0.3"/>
    <row r="2223" ht="15" customHeight="1" x14ac:dyDescent="0.3"/>
    <row r="2224" ht="15" customHeight="1" x14ac:dyDescent="0.3"/>
    <row r="2225" ht="15" customHeight="1" x14ac:dyDescent="0.3"/>
    <row r="2226" ht="15" customHeight="1" x14ac:dyDescent="0.3"/>
    <row r="2227" ht="15" customHeight="1" x14ac:dyDescent="0.3"/>
    <row r="2228" ht="15" customHeight="1" x14ac:dyDescent="0.3"/>
    <row r="2229" ht="15" customHeight="1" x14ac:dyDescent="0.3"/>
    <row r="2230" ht="15" customHeight="1" x14ac:dyDescent="0.3"/>
    <row r="2231" ht="15" customHeight="1" x14ac:dyDescent="0.3"/>
    <row r="2232" ht="15" customHeight="1" x14ac:dyDescent="0.3"/>
    <row r="2233" ht="15" customHeight="1" x14ac:dyDescent="0.3"/>
    <row r="2234" ht="15" customHeight="1" x14ac:dyDescent="0.3"/>
    <row r="2235" ht="15" customHeight="1" x14ac:dyDescent="0.3"/>
    <row r="2236" ht="15" customHeight="1" x14ac:dyDescent="0.3"/>
    <row r="2237" ht="15" customHeight="1" x14ac:dyDescent="0.3"/>
    <row r="2238" ht="15" customHeight="1" x14ac:dyDescent="0.3"/>
    <row r="2239" ht="15" customHeight="1" x14ac:dyDescent="0.3"/>
    <row r="2240" ht="15" customHeight="1" x14ac:dyDescent="0.3"/>
    <row r="2241" ht="15" customHeight="1" x14ac:dyDescent="0.3"/>
    <row r="2242" ht="15" customHeight="1" x14ac:dyDescent="0.3"/>
    <row r="2243" ht="15" customHeight="1" x14ac:dyDescent="0.3"/>
    <row r="2244" ht="15" customHeight="1" x14ac:dyDescent="0.3"/>
    <row r="2245" ht="15" customHeight="1" x14ac:dyDescent="0.3"/>
    <row r="2246" ht="15" customHeight="1" x14ac:dyDescent="0.3"/>
    <row r="2247" ht="15" customHeight="1" x14ac:dyDescent="0.3"/>
    <row r="2248" ht="15" customHeight="1" x14ac:dyDescent="0.3"/>
    <row r="2249" ht="15" customHeight="1" x14ac:dyDescent="0.3"/>
    <row r="2250" ht="15" customHeight="1" x14ac:dyDescent="0.3"/>
    <row r="2251" ht="15" customHeight="1" x14ac:dyDescent="0.3"/>
    <row r="2252" ht="15" customHeight="1" x14ac:dyDescent="0.3"/>
    <row r="2253" ht="15" customHeight="1" x14ac:dyDescent="0.3"/>
    <row r="2254" ht="15" customHeight="1" x14ac:dyDescent="0.3"/>
    <row r="2255" ht="15" customHeight="1" x14ac:dyDescent="0.3"/>
    <row r="2256" ht="15" customHeight="1" x14ac:dyDescent="0.3"/>
    <row r="2257" ht="15" customHeight="1" x14ac:dyDescent="0.3"/>
    <row r="2258" ht="15" customHeight="1" x14ac:dyDescent="0.3"/>
    <row r="2259" ht="15" customHeight="1" x14ac:dyDescent="0.3"/>
    <row r="2260" ht="15" customHeight="1" x14ac:dyDescent="0.3"/>
    <row r="2261" ht="15" customHeight="1" x14ac:dyDescent="0.3"/>
    <row r="2262" ht="15" customHeight="1" x14ac:dyDescent="0.3"/>
    <row r="2263" ht="15" customHeight="1" x14ac:dyDescent="0.3"/>
    <row r="2264" ht="15" customHeight="1" x14ac:dyDescent="0.3"/>
    <row r="2265" ht="15" customHeight="1" x14ac:dyDescent="0.3"/>
    <row r="2266" ht="15" customHeight="1" x14ac:dyDescent="0.3"/>
    <row r="2267" ht="15" customHeight="1" x14ac:dyDescent="0.3"/>
    <row r="2268" ht="15" customHeight="1" x14ac:dyDescent="0.3"/>
    <row r="2269" ht="15" customHeight="1" x14ac:dyDescent="0.3"/>
    <row r="2270" ht="15" customHeight="1" x14ac:dyDescent="0.3"/>
    <row r="2271" ht="15" customHeight="1" x14ac:dyDescent="0.3"/>
    <row r="2272" ht="15" customHeight="1" x14ac:dyDescent="0.3"/>
    <row r="2273" ht="15" customHeight="1" x14ac:dyDescent="0.3"/>
    <row r="2274" ht="15" customHeight="1" x14ac:dyDescent="0.3"/>
    <row r="2275" ht="15" customHeight="1" x14ac:dyDescent="0.3"/>
    <row r="2276" ht="15" customHeight="1" x14ac:dyDescent="0.3"/>
    <row r="2277" ht="15" customHeight="1" x14ac:dyDescent="0.3"/>
    <row r="2278" ht="15" customHeight="1" x14ac:dyDescent="0.3"/>
    <row r="2279" ht="15" customHeight="1" x14ac:dyDescent="0.3"/>
    <row r="2280" ht="15" customHeight="1" x14ac:dyDescent="0.3"/>
    <row r="2281" ht="15" customHeight="1" x14ac:dyDescent="0.3"/>
    <row r="2282" ht="15" customHeight="1" x14ac:dyDescent="0.3"/>
    <row r="2283" ht="15" customHeight="1" x14ac:dyDescent="0.3"/>
    <row r="2284" ht="15" customHeight="1" x14ac:dyDescent="0.3"/>
    <row r="2285" ht="15" customHeight="1" x14ac:dyDescent="0.3"/>
    <row r="2286" ht="15" customHeight="1" x14ac:dyDescent="0.3"/>
    <row r="2287" ht="15" customHeight="1" x14ac:dyDescent="0.3"/>
    <row r="2288" ht="15" customHeight="1" x14ac:dyDescent="0.3"/>
    <row r="2289" ht="15" customHeight="1" x14ac:dyDescent="0.3"/>
    <row r="2290" ht="15" customHeight="1" x14ac:dyDescent="0.3"/>
    <row r="2291" ht="15" customHeight="1" x14ac:dyDescent="0.3"/>
    <row r="2292" ht="15" customHeight="1" x14ac:dyDescent="0.3"/>
    <row r="2293" ht="15" customHeight="1" x14ac:dyDescent="0.3"/>
    <row r="2294" ht="15" customHeight="1" x14ac:dyDescent="0.3"/>
    <row r="2295" ht="15" customHeight="1" x14ac:dyDescent="0.3"/>
    <row r="2296" ht="15" customHeight="1" x14ac:dyDescent="0.3"/>
    <row r="2297" ht="15" customHeight="1" x14ac:dyDescent="0.3"/>
    <row r="2298" ht="15" customHeight="1" x14ac:dyDescent="0.3"/>
    <row r="2299" ht="15" customHeight="1" x14ac:dyDescent="0.3"/>
    <row r="2300" ht="15" customHeight="1" x14ac:dyDescent="0.3"/>
    <row r="2301" ht="15" customHeight="1" x14ac:dyDescent="0.3"/>
    <row r="2302" ht="15" customHeight="1" x14ac:dyDescent="0.3"/>
    <row r="2303" ht="15" customHeight="1" x14ac:dyDescent="0.3"/>
    <row r="2304" ht="15" customHeight="1" x14ac:dyDescent="0.3"/>
    <row r="2305" ht="15" customHeight="1" x14ac:dyDescent="0.3"/>
    <row r="2306" ht="15" customHeight="1" x14ac:dyDescent="0.3"/>
    <row r="2307" ht="15" customHeight="1" x14ac:dyDescent="0.3"/>
    <row r="2308" ht="15" customHeight="1" x14ac:dyDescent="0.3"/>
    <row r="2309" ht="15" customHeight="1" x14ac:dyDescent="0.3"/>
    <row r="2310" ht="15" customHeight="1" x14ac:dyDescent="0.3"/>
    <row r="2311" ht="15" customHeight="1" x14ac:dyDescent="0.3"/>
    <row r="2312" ht="15" customHeight="1" x14ac:dyDescent="0.3"/>
    <row r="2313" ht="15" customHeight="1" x14ac:dyDescent="0.3"/>
    <row r="2314" ht="15" customHeight="1" x14ac:dyDescent="0.3"/>
    <row r="2315" ht="15" customHeight="1" x14ac:dyDescent="0.3"/>
    <row r="2316" ht="15" customHeight="1" x14ac:dyDescent="0.3"/>
    <row r="2317" ht="15" customHeight="1" x14ac:dyDescent="0.3"/>
    <row r="2318" ht="15" customHeight="1" x14ac:dyDescent="0.3"/>
    <row r="2319" ht="15" customHeight="1" x14ac:dyDescent="0.3"/>
    <row r="2320" ht="15" customHeight="1" x14ac:dyDescent="0.3"/>
    <row r="2321" ht="15" customHeight="1" x14ac:dyDescent="0.3"/>
    <row r="2322" ht="15" customHeight="1" x14ac:dyDescent="0.3"/>
    <row r="2323" ht="15" customHeight="1" x14ac:dyDescent="0.3"/>
    <row r="2324" ht="15" customHeight="1" x14ac:dyDescent="0.3"/>
    <row r="2325" ht="15" customHeight="1" x14ac:dyDescent="0.3"/>
    <row r="2326" ht="15" customHeight="1" x14ac:dyDescent="0.3"/>
    <row r="2327" ht="15" customHeight="1" x14ac:dyDescent="0.3"/>
    <row r="2328" ht="15" customHeight="1" x14ac:dyDescent="0.3"/>
    <row r="2329" ht="15" customHeight="1" x14ac:dyDescent="0.3"/>
    <row r="2330" ht="15" customHeight="1" x14ac:dyDescent="0.3"/>
    <row r="2331" ht="15" customHeight="1" x14ac:dyDescent="0.3"/>
    <row r="2332" ht="15" customHeight="1" x14ac:dyDescent="0.3"/>
    <row r="2333" ht="15" customHeight="1" x14ac:dyDescent="0.3"/>
    <row r="2334" ht="15" customHeight="1" x14ac:dyDescent="0.3"/>
    <row r="2335" ht="15" customHeight="1" x14ac:dyDescent="0.3"/>
    <row r="2336" ht="15" customHeight="1" x14ac:dyDescent="0.3"/>
    <row r="2337" ht="15" customHeight="1" x14ac:dyDescent="0.3"/>
    <row r="2338" ht="15" customHeight="1" x14ac:dyDescent="0.3"/>
    <row r="2339" ht="15" customHeight="1" x14ac:dyDescent="0.3"/>
    <row r="2340" ht="15" customHeight="1" x14ac:dyDescent="0.3"/>
    <row r="2341" ht="15" customHeight="1" x14ac:dyDescent="0.3"/>
    <row r="2342" ht="15" customHeight="1" x14ac:dyDescent="0.3"/>
    <row r="2343" ht="15" customHeight="1" x14ac:dyDescent="0.3"/>
    <row r="2344" ht="15" customHeight="1" x14ac:dyDescent="0.3"/>
    <row r="2345" ht="15" customHeight="1" x14ac:dyDescent="0.3"/>
    <row r="2346" ht="15" customHeight="1" x14ac:dyDescent="0.3"/>
    <row r="2347" ht="15" customHeight="1" x14ac:dyDescent="0.3"/>
    <row r="2348" ht="15" customHeight="1" x14ac:dyDescent="0.3"/>
    <row r="2349" ht="15" customHeight="1" x14ac:dyDescent="0.3"/>
    <row r="2350" ht="15" customHeight="1" x14ac:dyDescent="0.3"/>
    <row r="2351" ht="15" customHeight="1" x14ac:dyDescent="0.3"/>
    <row r="2352" ht="15" customHeight="1" x14ac:dyDescent="0.3"/>
    <row r="2353" ht="15" customHeight="1" x14ac:dyDescent="0.3"/>
    <row r="2354" ht="15" customHeight="1" x14ac:dyDescent="0.3"/>
    <row r="2355" ht="15" customHeight="1" x14ac:dyDescent="0.3"/>
    <row r="2356" ht="15" customHeight="1" x14ac:dyDescent="0.3"/>
    <row r="2357" ht="15" customHeight="1" x14ac:dyDescent="0.3"/>
    <row r="2358" ht="15" customHeight="1" x14ac:dyDescent="0.3"/>
    <row r="2359" ht="15" customHeight="1" x14ac:dyDescent="0.3"/>
    <row r="2360" ht="15" customHeight="1" x14ac:dyDescent="0.3"/>
    <row r="2361" ht="15" customHeight="1" x14ac:dyDescent="0.3"/>
    <row r="2362" ht="15" customHeight="1" x14ac:dyDescent="0.3"/>
    <row r="2363" ht="15" customHeight="1" x14ac:dyDescent="0.3"/>
    <row r="2364" ht="15" customHeight="1" x14ac:dyDescent="0.3"/>
    <row r="2365" ht="15" customHeight="1" x14ac:dyDescent="0.3"/>
    <row r="2366" ht="15" customHeight="1" x14ac:dyDescent="0.3"/>
    <row r="2367" ht="15" customHeight="1" x14ac:dyDescent="0.3"/>
    <row r="2368" ht="15" customHeight="1" x14ac:dyDescent="0.3"/>
    <row r="2369" ht="15" customHeight="1" x14ac:dyDescent="0.3"/>
    <row r="2370" ht="15" customHeight="1" x14ac:dyDescent="0.3"/>
    <row r="2371" ht="15" customHeight="1" x14ac:dyDescent="0.3"/>
    <row r="2372" ht="15" customHeight="1" x14ac:dyDescent="0.3"/>
    <row r="2373" ht="15" customHeight="1" x14ac:dyDescent="0.3"/>
    <row r="2374" ht="15" customHeight="1" x14ac:dyDescent="0.3"/>
    <row r="2375" ht="15" customHeight="1" x14ac:dyDescent="0.3"/>
    <row r="2376" ht="15" customHeight="1" x14ac:dyDescent="0.3"/>
    <row r="2377" ht="15" customHeight="1" x14ac:dyDescent="0.3"/>
    <row r="2378" ht="15" customHeight="1" x14ac:dyDescent="0.3"/>
    <row r="2379" ht="15" customHeight="1" x14ac:dyDescent="0.3"/>
    <row r="2380" ht="15" customHeight="1" x14ac:dyDescent="0.3"/>
    <row r="2381" ht="15" customHeight="1" x14ac:dyDescent="0.3"/>
    <row r="2382" ht="15" customHeight="1" x14ac:dyDescent="0.3"/>
    <row r="2383" ht="15" customHeight="1" x14ac:dyDescent="0.3"/>
    <row r="2384" ht="15" customHeight="1" x14ac:dyDescent="0.3"/>
    <row r="2385" ht="15" customHeight="1" x14ac:dyDescent="0.3"/>
    <row r="2386" ht="15" customHeight="1" x14ac:dyDescent="0.3"/>
    <row r="2387" ht="15" customHeight="1" x14ac:dyDescent="0.3"/>
    <row r="2388" ht="15" customHeight="1" x14ac:dyDescent="0.3"/>
    <row r="2389" ht="15" customHeight="1" x14ac:dyDescent="0.3"/>
    <row r="2390" ht="15" customHeight="1" x14ac:dyDescent="0.3"/>
    <row r="2391" ht="15" customHeight="1" x14ac:dyDescent="0.3"/>
    <row r="2392" ht="15" customHeight="1" x14ac:dyDescent="0.3"/>
    <row r="2393" ht="15" customHeight="1" x14ac:dyDescent="0.3"/>
    <row r="2394" ht="15" customHeight="1" x14ac:dyDescent="0.3"/>
    <row r="2395" ht="15" customHeight="1" x14ac:dyDescent="0.3"/>
    <row r="2396" ht="15" customHeight="1" x14ac:dyDescent="0.3"/>
    <row r="2397" ht="15" customHeight="1" x14ac:dyDescent="0.3"/>
    <row r="2398" ht="15" customHeight="1" x14ac:dyDescent="0.3"/>
    <row r="2399" ht="15" customHeight="1" x14ac:dyDescent="0.3"/>
    <row r="2400" ht="15" customHeight="1" x14ac:dyDescent="0.3"/>
    <row r="2401" ht="15" customHeight="1" x14ac:dyDescent="0.3"/>
    <row r="2402" ht="15" customHeight="1" x14ac:dyDescent="0.3"/>
    <row r="2403" ht="15" customHeight="1" x14ac:dyDescent="0.3"/>
    <row r="2404" ht="15" customHeight="1" x14ac:dyDescent="0.3"/>
    <row r="2405" ht="15" customHeight="1" x14ac:dyDescent="0.3"/>
    <row r="2406" ht="15" customHeight="1" x14ac:dyDescent="0.3"/>
    <row r="2407" ht="15" customHeight="1" x14ac:dyDescent="0.3"/>
    <row r="2408" ht="15" customHeight="1" x14ac:dyDescent="0.3"/>
    <row r="2409" ht="15" customHeight="1" x14ac:dyDescent="0.3"/>
    <row r="2410" ht="15" customHeight="1" x14ac:dyDescent="0.3"/>
    <row r="2411" ht="15" customHeight="1" x14ac:dyDescent="0.3"/>
    <row r="2412" ht="15" customHeight="1" x14ac:dyDescent="0.3"/>
    <row r="2413" ht="15" customHeight="1" x14ac:dyDescent="0.3"/>
    <row r="2414" ht="15" customHeight="1" x14ac:dyDescent="0.3"/>
    <row r="2415" ht="15" customHeight="1" x14ac:dyDescent="0.3"/>
    <row r="2416" ht="15" customHeight="1" x14ac:dyDescent="0.3"/>
    <row r="2417" ht="15" customHeight="1" x14ac:dyDescent="0.3"/>
    <row r="2418" ht="15" customHeight="1" x14ac:dyDescent="0.3"/>
    <row r="2419" ht="15" customHeight="1" x14ac:dyDescent="0.3"/>
    <row r="2420" ht="15" customHeight="1" x14ac:dyDescent="0.3"/>
    <row r="2421" ht="15" customHeight="1" x14ac:dyDescent="0.3"/>
    <row r="2422" ht="15" customHeight="1" x14ac:dyDescent="0.3"/>
    <row r="2423" ht="15" customHeight="1" x14ac:dyDescent="0.3"/>
    <row r="2424" ht="15" customHeight="1" x14ac:dyDescent="0.3"/>
    <row r="2425" ht="15" customHeight="1" x14ac:dyDescent="0.3"/>
    <row r="2426" ht="15" customHeight="1" x14ac:dyDescent="0.3"/>
    <row r="2427" ht="15" customHeight="1" x14ac:dyDescent="0.3"/>
    <row r="2428" ht="15" customHeight="1" x14ac:dyDescent="0.3"/>
    <row r="2429" ht="15" customHeight="1" x14ac:dyDescent="0.3"/>
    <row r="2430" ht="15" customHeight="1" x14ac:dyDescent="0.3"/>
    <row r="2431" ht="15" customHeight="1" x14ac:dyDescent="0.3"/>
    <row r="2432" ht="15" customHeight="1" x14ac:dyDescent="0.3"/>
    <row r="2433" ht="15" customHeight="1" x14ac:dyDescent="0.3"/>
    <row r="2434" ht="15" customHeight="1" x14ac:dyDescent="0.3"/>
    <row r="2435" ht="15" customHeight="1" x14ac:dyDescent="0.3"/>
    <row r="2436" ht="15" customHeight="1" x14ac:dyDescent="0.3"/>
    <row r="2437" ht="15" customHeight="1" x14ac:dyDescent="0.3"/>
    <row r="2438" ht="15" customHeight="1" x14ac:dyDescent="0.3"/>
    <row r="2439" ht="15" customHeight="1" x14ac:dyDescent="0.3"/>
    <row r="2440" ht="15" customHeight="1" x14ac:dyDescent="0.3"/>
    <row r="2441" ht="15" customHeight="1" x14ac:dyDescent="0.3"/>
    <row r="2442" ht="15" customHeight="1" x14ac:dyDescent="0.3"/>
    <row r="2443" ht="15" customHeight="1" x14ac:dyDescent="0.3"/>
    <row r="2444" ht="15" customHeight="1" x14ac:dyDescent="0.3"/>
    <row r="2445" ht="15" customHeight="1" x14ac:dyDescent="0.3"/>
    <row r="2446" ht="15" customHeight="1" x14ac:dyDescent="0.3"/>
    <row r="2447" ht="15" customHeight="1" x14ac:dyDescent="0.3"/>
    <row r="2448" ht="15" customHeight="1" x14ac:dyDescent="0.3"/>
    <row r="2449" ht="15" customHeight="1" x14ac:dyDescent="0.3"/>
    <row r="2450" ht="15" customHeight="1" x14ac:dyDescent="0.3"/>
    <row r="2451" ht="15" customHeight="1" x14ac:dyDescent="0.3"/>
    <row r="2452" ht="15" customHeight="1" x14ac:dyDescent="0.3"/>
    <row r="2453" ht="15" customHeight="1" x14ac:dyDescent="0.3"/>
    <row r="2454" ht="15" customHeight="1" x14ac:dyDescent="0.3"/>
    <row r="2455" ht="15" customHeight="1" x14ac:dyDescent="0.3"/>
    <row r="2456" ht="15" customHeight="1" x14ac:dyDescent="0.3"/>
    <row r="2457" ht="15" customHeight="1" x14ac:dyDescent="0.3"/>
    <row r="2458" ht="15" customHeight="1" x14ac:dyDescent="0.3"/>
    <row r="2459" ht="15" customHeight="1" x14ac:dyDescent="0.3"/>
    <row r="2460" ht="15" customHeight="1" x14ac:dyDescent="0.3"/>
    <row r="2461" ht="15" customHeight="1" x14ac:dyDescent="0.3"/>
    <row r="2462" ht="15" customHeight="1" x14ac:dyDescent="0.3"/>
    <row r="2463" ht="15" customHeight="1" x14ac:dyDescent="0.3"/>
    <row r="2464" ht="15" customHeight="1" x14ac:dyDescent="0.3"/>
    <row r="2465" ht="15" customHeight="1" x14ac:dyDescent="0.3"/>
    <row r="2466" ht="15" customHeight="1" x14ac:dyDescent="0.3"/>
    <row r="2467" ht="15" customHeight="1" x14ac:dyDescent="0.3"/>
    <row r="2468" ht="15" customHeight="1" x14ac:dyDescent="0.3"/>
    <row r="2469" ht="15" customHeight="1" x14ac:dyDescent="0.3"/>
    <row r="2470" ht="15" customHeight="1" x14ac:dyDescent="0.3"/>
    <row r="2471" ht="15" customHeight="1" x14ac:dyDescent="0.3"/>
    <row r="2472" ht="15" customHeight="1" x14ac:dyDescent="0.3"/>
    <row r="2473" ht="15" customHeight="1" x14ac:dyDescent="0.3"/>
    <row r="2474" ht="15" customHeight="1" x14ac:dyDescent="0.3"/>
    <row r="2475" ht="15" customHeight="1" x14ac:dyDescent="0.3"/>
    <row r="2476" ht="15" customHeight="1" x14ac:dyDescent="0.3"/>
    <row r="2477" ht="15" customHeight="1" x14ac:dyDescent="0.3"/>
    <row r="2478" ht="15" customHeight="1" x14ac:dyDescent="0.3"/>
    <row r="2479" ht="15" customHeight="1" x14ac:dyDescent="0.3"/>
    <row r="2480" ht="15" customHeight="1" x14ac:dyDescent="0.3"/>
    <row r="2481" ht="15" customHeight="1" x14ac:dyDescent="0.3"/>
    <row r="2482" ht="15" customHeight="1" x14ac:dyDescent="0.3"/>
    <row r="2483" ht="15" customHeight="1" x14ac:dyDescent="0.3"/>
    <row r="2484" ht="15" customHeight="1" x14ac:dyDescent="0.3"/>
    <row r="2485" ht="15" customHeight="1" x14ac:dyDescent="0.3"/>
    <row r="2486" ht="15" customHeight="1" x14ac:dyDescent="0.3"/>
    <row r="2487" ht="15" customHeight="1" x14ac:dyDescent="0.3"/>
    <row r="2488" ht="15" customHeight="1" x14ac:dyDescent="0.3"/>
    <row r="2489" ht="15" customHeight="1" x14ac:dyDescent="0.3"/>
    <row r="2490" ht="15" customHeight="1" x14ac:dyDescent="0.3"/>
    <row r="2491" ht="15" customHeight="1" x14ac:dyDescent="0.3"/>
    <row r="2492" ht="15" customHeight="1" x14ac:dyDescent="0.3"/>
    <row r="2493" ht="15" customHeight="1" x14ac:dyDescent="0.3"/>
    <row r="2494" ht="15" customHeight="1" x14ac:dyDescent="0.3"/>
    <row r="2495" ht="15" customHeight="1" x14ac:dyDescent="0.3"/>
    <row r="2496" ht="15" customHeight="1" x14ac:dyDescent="0.3"/>
    <row r="2497" ht="15" customHeight="1" x14ac:dyDescent="0.3"/>
    <row r="2498" ht="15" customHeight="1" x14ac:dyDescent="0.3"/>
    <row r="2499" ht="15" customHeight="1" x14ac:dyDescent="0.3"/>
    <row r="2500" ht="15" customHeight="1" x14ac:dyDescent="0.3"/>
    <row r="2501" ht="15" customHeight="1" x14ac:dyDescent="0.3"/>
    <row r="2502" ht="15" customHeight="1" x14ac:dyDescent="0.3"/>
    <row r="2503" ht="15" customHeight="1" x14ac:dyDescent="0.3"/>
    <row r="2504" ht="15" customHeight="1" x14ac:dyDescent="0.3"/>
    <row r="2505" ht="15" customHeight="1" x14ac:dyDescent="0.3"/>
    <row r="2506" ht="15" customHeight="1" x14ac:dyDescent="0.3"/>
    <row r="2507" ht="15" customHeight="1" x14ac:dyDescent="0.3"/>
    <row r="2508" ht="15" customHeight="1" x14ac:dyDescent="0.3"/>
    <row r="2509" ht="15" customHeight="1" x14ac:dyDescent="0.3"/>
    <row r="2510" ht="15" customHeight="1" x14ac:dyDescent="0.3"/>
    <row r="2511" ht="15" customHeight="1" x14ac:dyDescent="0.3"/>
    <row r="2512" ht="15" customHeight="1" x14ac:dyDescent="0.3"/>
    <row r="2513" ht="15" customHeight="1" x14ac:dyDescent="0.3"/>
    <row r="2514" ht="15" customHeight="1" x14ac:dyDescent="0.3"/>
    <row r="2515" ht="15" customHeight="1" x14ac:dyDescent="0.3"/>
    <row r="2516" ht="15" customHeight="1" x14ac:dyDescent="0.3"/>
    <row r="2517" ht="15" customHeight="1" x14ac:dyDescent="0.3"/>
    <row r="2518" ht="15" customHeight="1" x14ac:dyDescent="0.3"/>
    <row r="2519" ht="15" customHeight="1" x14ac:dyDescent="0.3"/>
    <row r="2520" ht="15" customHeight="1" x14ac:dyDescent="0.3"/>
    <row r="2521" ht="15" customHeight="1" x14ac:dyDescent="0.3"/>
    <row r="2522" ht="15" customHeight="1" x14ac:dyDescent="0.3"/>
    <row r="2523" ht="15" customHeight="1" x14ac:dyDescent="0.3"/>
    <row r="2524" ht="15" customHeight="1" x14ac:dyDescent="0.3"/>
    <row r="2525" ht="15" customHeight="1" x14ac:dyDescent="0.3"/>
    <row r="2526" ht="15" customHeight="1" x14ac:dyDescent="0.3"/>
    <row r="2527" ht="15" customHeight="1" x14ac:dyDescent="0.3"/>
    <row r="2528" ht="15" customHeight="1" x14ac:dyDescent="0.3"/>
    <row r="2529" ht="15" customHeight="1" x14ac:dyDescent="0.3"/>
    <row r="2530" ht="15" customHeight="1" x14ac:dyDescent="0.3"/>
    <row r="2531" ht="15" customHeight="1" x14ac:dyDescent="0.3"/>
    <row r="2532" ht="15" customHeight="1" x14ac:dyDescent="0.3"/>
    <row r="2533" ht="15" customHeight="1" x14ac:dyDescent="0.3"/>
    <row r="2534" ht="15" customHeight="1" x14ac:dyDescent="0.3"/>
    <row r="2535" ht="15" customHeight="1" x14ac:dyDescent="0.3"/>
    <row r="2536" ht="15" customHeight="1" x14ac:dyDescent="0.3"/>
    <row r="2537" ht="15" customHeight="1" x14ac:dyDescent="0.3"/>
    <row r="2538" ht="15" customHeight="1" x14ac:dyDescent="0.3"/>
    <row r="2539" ht="15" customHeight="1" x14ac:dyDescent="0.3"/>
    <row r="2540" ht="15" customHeight="1" x14ac:dyDescent="0.3"/>
    <row r="2541" ht="15" customHeight="1" x14ac:dyDescent="0.3"/>
    <row r="2542" ht="15" customHeight="1" x14ac:dyDescent="0.3"/>
    <row r="2543" ht="15" customHeight="1" x14ac:dyDescent="0.3"/>
    <row r="2544" ht="15" customHeight="1" x14ac:dyDescent="0.3"/>
    <row r="2545" ht="15" customHeight="1" x14ac:dyDescent="0.3"/>
    <row r="2546" ht="15" customHeight="1" x14ac:dyDescent="0.3"/>
    <row r="2547" ht="15" customHeight="1" x14ac:dyDescent="0.3"/>
    <row r="2548" ht="15" customHeight="1" x14ac:dyDescent="0.3"/>
    <row r="2549" ht="15" customHeight="1" x14ac:dyDescent="0.3"/>
    <row r="2550" ht="15" customHeight="1" x14ac:dyDescent="0.3"/>
    <row r="2551" ht="15" customHeight="1" x14ac:dyDescent="0.3"/>
    <row r="2552" ht="15" customHeight="1" x14ac:dyDescent="0.3"/>
    <row r="2553" ht="15" customHeight="1" x14ac:dyDescent="0.3"/>
    <row r="2554" ht="15" customHeight="1" x14ac:dyDescent="0.3"/>
    <row r="2555" ht="15" customHeight="1" x14ac:dyDescent="0.3"/>
    <row r="2556" ht="15" customHeight="1" x14ac:dyDescent="0.3"/>
    <row r="2557" ht="15" customHeight="1" x14ac:dyDescent="0.3"/>
    <row r="2558" ht="15" customHeight="1" x14ac:dyDescent="0.3"/>
    <row r="2559" ht="15" customHeight="1" x14ac:dyDescent="0.3"/>
    <row r="2560" ht="15" customHeight="1" x14ac:dyDescent="0.3"/>
    <row r="2561" ht="15" customHeight="1" x14ac:dyDescent="0.3"/>
    <row r="2562" ht="15" customHeight="1" x14ac:dyDescent="0.3"/>
    <row r="2563" ht="15" customHeight="1" x14ac:dyDescent="0.3"/>
    <row r="2564" ht="15" customHeight="1" x14ac:dyDescent="0.3"/>
    <row r="2565" ht="15" customHeight="1" x14ac:dyDescent="0.3"/>
    <row r="2566" ht="15" customHeight="1" x14ac:dyDescent="0.3"/>
    <row r="2567" ht="15" customHeight="1" x14ac:dyDescent="0.3"/>
    <row r="2568" ht="15" customHeight="1" x14ac:dyDescent="0.3"/>
    <row r="2569" ht="15" customHeight="1" x14ac:dyDescent="0.3"/>
    <row r="2570" ht="15" customHeight="1" x14ac:dyDescent="0.3"/>
    <row r="2571" ht="15" customHeight="1" x14ac:dyDescent="0.3"/>
    <row r="2572" ht="15" customHeight="1" x14ac:dyDescent="0.3"/>
    <row r="2573" ht="15" customHeight="1" x14ac:dyDescent="0.3"/>
    <row r="2574" ht="15" customHeight="1" x14ac:dyDescent="0.3"/>
    <row r="2575" ht="15" customHeight="1" x14ac:dyDescent="0.3"/>
    <row r="2576" ht="15" customHeight="1" x14ac:dyDescent="0.3"/>
    <row r="2577" ht="15" customHeight="1" x14ac:dyDescent="0.3"/>
    <row r="2578" ht="15" customHeight="1" x14ac:dyDescent="0.3"/>
    <row r="2579" ht="15" customHeight="1" x14ac:dyDescent="0.3"/>
    <row r="2580" ht="15" customHeight="1" x14ac:dyDescent="0.3"/>
    <row r="2581" ht="15" customHeight="1" x14ac:dyDescent="0.3"/>
    <row r="2582" ht="15" customHeight="1" x14ac:dyDescent="0.3"/>
    <row r="2583" ht="15" customHeight="1" x14ac:dyDescent="0.3"/>
    <row r="2584" ht="15" customHeight="1" x14ac:dyDescent="0.3"/>
    <row r="2585" ht="15" customHeight="1" x14ac:dyDescent="0.3"/>
    <row r="2586" ht="15" customHeight="1" x14ac:dyDescent="0.3"/>
    <row r="2587" ht="15" customHeight="1" x14ac:dyDescent="0.3"/>
    <row r="2588" ht="15" customHeight="1" x14ac:dyDescent="0.3"/>
    <row r="2589" ht="15" customHeight="1" x14ac:dyDescent="0.3"/>
    <row r="2590" ht="15" customHeight="1" x14ac:dyDescent="0.3"/>
    <row r="2591" ht="15" customHeight="1" x14ac:dyDescent="0.3"/>
    <row r="2592" ht="15" customHeight="1" x14ac:dyDescent="0.3"/>
    <row r="2593" ht="15" customHeight="1" x14ac:dyDescent="0.3"/>
    <row r="2594" ht="15" customHeight="1" x14ac:dyDescent="0.3"/>
    <row r="2595" ht="15" customHeight="1" x14ac:dyDescent="0.3"/>
    <row r="2596" ht="15" customHeight="1" x14ac:dyDescent="0.3"/>
    <row r="2597" ht="15" customHeight="1" x14ac:dyDescent="0.3"/>
    <row r="2598" ht="15" customHeight="1" x14ac:dyDescent="0.3"/>
    <row r="2599" ht="15" customHeight="1" x14ac:dyDescent="0.3"/>
    <row r="2600" ht="15" customHeight="1" x14ac:dyDescent="0.3"/>
    <row r="2601" ht="15" customHeight="1" x14ac:dyDescent="0.3"/>
    <row r="2602" ht="15" customHeight="1" x14ac:dyDescent="0.3"/>
    <row r="2603" ht="15" customHeight="1" x14ac:dyDescent="0.3"/>
    <row r="2604" ht="15" customHeight="1" x14ac:dyDescent="0.3"/>
    <row r="2605" ht="15" customHeight="1" x14ac:dyDescent="0.3"/>
    <row r="2606" ht="15" customHeight="1" x14ac:dyDescent="0.3"/>
    <row r="2607" ht="15" customHeight="1" x14ac:dyDescent="0.3"/>
    <row r="2608" ht="15" customHeight="1" x14ac:dyDescent="0.3"/>
    <row r="2609" ht="15" customHeight="1" x14ac:dyDescent="0.3"/>
    <row r="2610" ht="15" customHeight="1" x14ac:dyDescent="0.3"/>
    <row r="2611" ht="15" customHeight="1" x14ac:dyDescent="0.3"/>
    <row r="2612" ht="15" customHeight="1" x14ac:dyDescent="0.3"/>
    <row r="2613" ht="15" customHeight="1" x14ac:dyDescent="0.3"/>
    <row r="2614" ht="15" customHeight="1" x14ac:dyDescent="0.3"/>
    <row r="2615" ht="15" customHeight="1" x14ac:dyDescent="0.3"/>
    <row r="2616" ht="15" customHeight="1" x14ac:dyDescent="0.3"/>
    <row r="2617" ht="15" customHeight="1" x14ac:dyDescent="0.3"/>
    <row r="2618" ht="15" customHeight="1" x14ac:dyDescent="0.3"/>
    <row r="2619" ht="15" customHeight="1" x14ac:dyDescent="0.3"/>
    <row r="2620" ht="15" customHeight="1" x14ac:dyDescent="0.3"/>
    <row r="2621" ht="15" customHeight="1" x14ac:dyDescent="0.3"/>
    <row r="2622" ht="15" customHeight="1" x14ac:dyDescent="0.3"/>
    <row r="2623" ht="15" customHeight="1" x14ac:dyDescent="0.3"/>
    <row r="2624" ht="15" customHeight="1" x14ac:dyDescent="0.3"/>
    <row r="2625" ht="15" customHeight="1" x14ac:dyDescent="0.3"/>
    <row r="2626" ht="15" customHeight="1" x14ac:dyDescent="0.3"/>
    <row r="2627" ht="15" customHeight="1" x14ac:dyDescent="0.3"/>
    <row r="2628" ht="15" customHeight="1" x14ac:dyDescent="0.3"/>
    <row r="2629" ht="15" customHeight="1" x14ac:dyDescent="0.3"/>
    <row r="2630" ht="15" customHeight="1" x14ac:dyDescent="0.3"/>
    <row r="2631" ht="15" customHeight="1" x14ac:dyDescent="0.3"/>
    <row r="2632" ht="15" customHeight="1" x14ac:dyDescent="0.3"/>
    <row r="2633" ht="15" customHeight="1" x14ac:dyDescent="0.3"/>
    <row r="2634" ht="15" customHeight="1" x14ac:dyDescent="0.3"/>
    <row r="2635" ht="15" customHeight="1" x14ac:dyDescent="0.3"/>
    <row r="2636" ht="15" customHeight="1" x14ac:dyDescent="0.3"/>
    <row r="2637" ht="15" customHeight="1" x14ac:dyDescent="0.3"/>
    <row r="2638" ht="15" customHeight="1" x14ac:dyDescent="0.3"/>
    <row r="2639" ht="15" customHeight="1" x14ac:dyDescent="0.3"/>
    <row r="2640" ht="15" customHeight="1" x14ac:dyDescent="0.3"/>
    <row r="2641" ht="15" customHeight="1" x14ac:dyDescent="0.3"/>
    <row r="2642" ht="15" customHeight="1" x14ac:dyDescent="0.3"/>
    <row r="2643" ht="15" customHeight="1" x14ac:dyDescent="0.3"/>
    <row r="2644" ht="15" customHeight="1" x14ac:dyDescent="0.3"/>
    <row r="2645" ht="15" customHeight="1" x14ac:dyDescent="0.3"/>
    <row r="2646" ht="15" customHeight="1" x14ac:dyDescent="0.3"/>
    <row r="2647" ht="15" customHeight="1" x14ac:dyDescent="0.3"/>
    <row r="2648" ht="15" customHeight="1" x14ac:dyDescent="0.3"/>
    <row r="2649" ht="15" customHeight="1" x14ac:dyDescent="0.3"/>
    <row r="2650" ht="15" customHeight="1" x14ac:dyDescent="0.3"/>
    <row r="2651" ht="15" customHeight="1" x14ac:dyDescent="0.3"/>
    <row r="2652" ht="15" customHeight="1" x14ac:dyDescent="0.3"/>
    <row r="2653" ht="15" customHeight="1" x14ac:dyDescent="0.3"/>
    <row r="2654" ht="15" customHeight="1" x14ac:dyDescent="0.3"/>
    <row r="2655" ht="15" customHeight="1" x14ac:dyDescent="0.3"/>
    <row r="2656" ht="15" customHeight="1" x14ac:dyDescent="0.3"/>
    <row r="2657" ht="15" customHeight="1" x14ac:dyDescent="0.3"/>
    <row r="2658" ht="15" customHeight="1" x14ac:dyDescent="0.3"/>
    <row r="2659" ht="15" customHeight="1" x14ac:dyDescent="0.3"/>
    <row r="2660" ht="15" customHeight="1" x14ac:dyDescent="0.3"/>
    <row r="2661" ht="15" customHeight="1" x14ac:dyDescent="0.3"/>
    <row r="2662" ht="15" customHeight="1" x14ac:dyDescent="0.3"/>
    <row r="2663" ht="15" customHeight="1" x14ac:dyDescent="0.3"/>
    <row r="2664" ht="15" customHeight="1" x14ac:dyDescent="0.3"/>
    <row r="2665" ht="15" customHeight="1" x14ac:dyDescent="0.3"/>
    <row r="2666" ht="15" customHeight="1" x14ac:dyDescent="0.3"/>
    <row r="2667" ht="15" customHeight="1" x14ac:dyDescent="0.3"/>
    <row r="2668" ht="15" customHeight="1" x14ac:dyDescent="0.3"/>
    <row r="2669" ht="15" customHeight="1" x14ac:dyDescent="0.3"/>
    <row r="2670" ht="15" customHeight="1" x14ac:dyDescent="0.3"/>
    <row r="2671" ht="15" customHeight="1" x14ac:dyDescent="0.3"/>
    <row r="2672" ht="15" customHeight="1" x14ac:dyDescent="0.3"/>
    <row r="2673" ht="15" customHeight="1" x14ac:dyDescent="0.3"/>
    <row r="2674" ht="15" customHeight="1" x14ac:dyDescent="0.3"/>
    <row r="2675" ht="20.100000000000001" customHeight="1" x14ac:dyDescent="0.3"/>
    <row r="2676" ht="15" customHeight="1" x14ac:dyDescent="0.3"/>
    <row r="2677" ht="15" customHeight="1" x14ac:dyDescent="0.3"/>
    <row r="2678" ht="15" customHeight="1" x14ac:dyDescent="0.3"/>
    <row r="2679" ht="15" customHeight="1" x14ac:dyDescent="0.3"/>
    <row r="2680" ht="15" customHeight="1" x14ac:dyDescent="0.3"/>
    <row r="2681" ht="15" customHeight="1" x14ac:dyDescent="0.3"/>
    <row r="2682" ht="15" customHeight="1" x14ac:dyDescent="0.3"/>
    <row r="2683" ht="15" customHeight="1" x14ac:dyDescent="0.3"/>
    <row r="2684" ht="15" customHeight="1" x14ac:dyDescent="0.3"/>
    <row r="2685" ht="15" customHeight="1" x14ac:dyDescent="0.3"/>
    <row r="2686" ht="15" customHeight="1" x14ac:dyDescent="0.3"/>
    <row r="2687" ht="15" customHeight="1" x14ac:dyDescent="0.3"/>
    <row r="2688" ht="15" customHeight="1" x14ac:dyDescent="0.3"/>
    <row r="2689" ht="15" customHeight="1" x14ac:dyDescent="0.3"/>
    <row r="2690" ht="15" customHeight="1" x14ac:dyDescent="0.3"/>
    <row r="2691" ht="15" customHeight="1" x14ac:dyDescent="0.3"/>
    <row r="2692" ht="15" customHeight="1" x14ac:dyDescent="0.3"/>
    <row r="2693" ht="15" customHeight="1" x14ac:dyDescent="0.3"/>
    <row r="2694" ht="15" customHeight="1" x14ac:dyDescent="0.3"/>
    <row r="2695" ht="15" customHeight="1" x14ac:dyDescent="0.3"/>
    <row r="2696" ht="15" customHeight="1" x14ac:dyDescent="0.3"/>
    <row r="2697" ht="15" customHeight="1" x14ac:dyDescent="0.3"/>
    <row r="2698" ht="15" customHeight="1" x14ac:dyDescent="0.3"/>
    <row r="2699" ht="15" customHeight="1" x14ac:dyDescent="0.3"/>
    <row r="2700" ht="15" customHeight="1" x14ac:dyDescent="0.3"/>
    <row r="2701" ht="15" customHeight="1" x14ac:dyDescent="0.3"/>
    <row r="2702" ht="15" customHeight="1" x14ac:dyDescent="0.3"/>
    <row r="2703" ht="15" customHeight="1" x14ac:dyDescent="0.3"/>
    <row r="2704" ht="15" customHeight="1" x14ac:dyDescent="0.3"/>
    <row r="2705" ht="15" customHeight="1" x14ac:dyDescent="0.3"/>
    <row r="2706" ht="15" customHeight="1" x14ac:dyDescent="0.3"/>
    <row r="2707" ht="15" customHeight="1" x14ac:dyDescent="0.3"/>
    <row r="2708" ht="15" customHeight="1" x14ac:dyDescent="0.3"/>
    <row r="2709" ht="15" customHeight="1" x14ac:dyDescent="0.3"/>
    <row r="2710" ht="15" customHeight="1" x14ac:dyDescent="0.3"/>
    <row r="2711" ht="15" customHeight="1" x14ac:dyDescent="0.3"/>
    <row r="2712" ht="15" customHeight="1" x14ac:dyDescent="0.3"/>
    <row r="2713" ht="15" customHeight="1" x14ac:dyDescent="0.3"/>
    <row r="2714" ht="15" customHeight="1" x14ac:dyDescent="0.3"/>
    <row r="2715" ht="15" customHeight="1" x14ac:dyDescent="0.3"/>
    <row r="2716" ht="15" customHeight="1" x14ac:dyDescent="0.3"/>
    <row r="2717" ht="15" customHeight="1" x14ac:dyDescent="0.3"/>
    <row r="2718" ht="15" customHeight="1" x14ac:dyDescent="0.3"/>
    <row r="2719" ht="15" customHeight="1" x14ac:dyDescent="0.3"/>
    <row r="2720" ht="15" customHeight="1" x14ac:dyDescent="0.3"/>
    <row r="2721" ht="15" customHeight="1" x14ac:dyDescent="0.3"/>
    <row r="2722" ht="15" customHeight="1" x14ac:dyDescent="0.3"/>
    <row r="2723" ht="15" customHeight="1" x14ac:dyDescent="0.3"/>
    <row r="2724" ht="15" customHeight="1" x14ac:dyDescent="0.3"/>
    <row r="2725" ht="15" customHeight="1" x14ac:dyDescent="0.3"/>
    <row r="2726" ht="15" customHeight="1" x14ac:dyDescent="0.3"/>
    <row r="2727" ht="15" customHeight="1" x14ac:dyDescent="0.3"/>
    <row r="2728" ht="15" customHeight="1" x14ac:dyDescent="0.3"/>
    <row r="2729" ht="15" customHeight="1" x14ac:dyDescent="0.3"/>
    <row r="2730" ht="15" customHeight="1" x14ac:dyDescent="0.3"/>
    <row r="2731" ht="15" customHeight="1" x14ac:dyDescent="0.3"/>
    <row r="2732" ht="15" customHeight="1" x14ac:dyDescent="0.3"/>
    <row r="2733" ht="15" customHeight="1" x14ac:dyDescent="0.3"/>
    <row r="2734" ht="15" customHeight="1" x14ac:dyDescent="0.3"/>
    <row r="2735" ht="15" customHeight="1" x14ac:dyDescent="0.3"/>
    <row r="2736" ht="15" customHeight="1" x14ac:dyDescent="0.3"/>
    <row r="2737" ht="15" customHeight="1" x14ac:dyDescent="0.3"/>
    <row r="2738" ht="15" customHeight="1" x14ac:dyDescent="0.3"/>
    <row r="2739" ht="15" customHeight="1" x14ac:dyDescent="0.3"/>
    <row r="2740" ht="15" customHeight="1" x14ac:dyDescent="0.3"/>
    <row r="2741" ht="15" customHeight="1" x14ac:dyDescent="0.3"/>
    <row r="2742" ht="15" customHeight="1" x14ac:dyDescent="0.3"/>
    <row r="2743" ht="15" customHeight="1" x14ac:dyDescent="0.3"/>
    <row r="2744" ht="15" customHeight="1" x14ac:dyDescent="0.3"/>
    <row r="2745" ht="15" customHeight="1" x14ac:dyDescent="0.3"/>
    <row r="2746" ht="15" customHeight="1" x14ac:dyDescent="0.3"/>
    <row r="2747" ht="15" customHeight="1" x14ac:dyDescent="0.3"/>
    <row r="2748" ht="15" customHeight="1" x14ac:dyDescent="0.3"/>
    <row r="2749" ht="15" customHeight="1" x14ac:dyDescent="0.3"/>
    <row r="2750" ht="15" customHeight="1" x14ac:dyDescent="0.3"/>
    <row r="2751" ht="15" customHeight="1" x14ac:dyDescent="0.3"/>
    <row r="2752" ht="15" customHeight="1" x14ac:dyDescent="0.3"/>
    <row r="2753" ht="15" customHeight="1" x14ac:dyDescent="0.3"/>
    <row r="2754" ht="15" customHeight="1" x14ac:dyDescent="0.3"/>
    <row r="2755" ht="15" customHeight="1" x14ac:dyDescent="0.3"/>
    <row r="2756" ht="15" customHeight="1" x14ac:dyDescent="0.3"/>
    <row r="2757" ht="15" customHeight="1" x14ac:dyDescent="0.3"/>
    <row r="2758" ht="15" customHeight="1" x14ac:dyDescent="0.3"/>
    <row r="2759" ht="15" customHeight="1" x14ac:dyDescent="0.3"/>
    <row r="2760" ht="15" customHeight="1" x14ac:dyDescent="0.3"/>
    <row r="2761" ht="15" customHeight="1" x14ac:dyDescent="0.3"/>
    <row r="2762" ht="15" customHeight="1" x14ac:dyDescent="0.3"/>
    <row r="2763" ht="15" customHeight="1" x14ac:dyDescent="0.3"/>
    <row r="2764" ht="15" customHeight="1" x14ac:dyDescent="0.3"/>
    <row r="2765" ht="15" customHeight="1" x14ac:dyDescent="0.3"/>
    <row r="2766" ht="15" customHeight="1" x14ac:dyDescent="0.3"/>
    <row r="2767" ht="15" customHeight="1" x14ac:dyDescent="0.3"/>
    <row r="2768" ht="15" customHeight="1" x14ac:dyDescent="0.3"/>
    <row r="2769" ht="15" customHeight="1" x14ac:dyDescent="0.3"/>
    <row r="2770" ht="15" customHeight="1" x14ac:dyDescent="0.3"/>
    <row r="2771" ht="15" customHeight="1" x14ac:dyDescent="0.3"/>
    <row r="2772" ht="15" customHeight="1" x14ac:dyDescent="0.3"/>
    <row r="2773" ht="15" customHeight="1" x14ac:dyDescent="0.3"/>
    <row r="2774" ht="15" customHeight="1" x14ac:dyDescent="0.3"/>
    <row r="2775" ht="15" customHeight="1" x14ac:dyDescent="0.3"/>
    <row r="2776" ht="15" customHeight="1" x14ac:dyDescent="0.3"/>
    <row r="2777" ht="15" customHeight="1" x14ac:dyDescent="0.3"/>
    <row r="2778" ht="15" customHeight="1" x14ac:dyDescent="0.3"/>
    <row r="2779" ht="15" customHeight="1" x14ac:dyDescent="0.3"/>
    <row r="2780" ht="15" customHeight="1" x14ac:dyDescent="0.3"/>
    <row r="2781" ht="15" customHeight="1" x14ac:dyDescent="0.3"/>
    <row r="2782" ht="15" customHeight="1" x14ac:dyDescent="0.3"/>
    <row r="2783" ht="15" customHeight="1" x14ac:dyDescent="0.3"/>
    <row r="2784" ht="15" customHeight="1" x14ac:dyDescent="0.3"/>
    <row r="2785" ht="15" customHeight="1" x14ac:dyDescent="0.3"/>
    <row r="2786" ht="15" customHeight="1" x14ac:dyDescent="0.3"/>
    <row r="2787" ht="15" customHeight="1" x14ac:dyDescent="0.3"/>
    <row r="2788" ht="15" customHeight="1" x14ac:dyDescent="0.3"/>
    <row r="2789" ht="15" customHeight="1" x14ac:dyDescent="0.3"/>
    <row r="2790" ht="15" customHeight="1" x14ac:dyDescent="0.3"/>
    <row r="2791" ht="15" customHeight="1" x14ac:dyDescent="0.3"/>
    <row r="2792" ht="15" customHeight="1" x14ac:dyDescent="0.3"/>
    <row r="2793" ht="15" customHeight="1" x14ac:dyDescent="0.3"/>
    <row r="2794" ht="15" customHeight="1" x14ac:dyDescent="0.3"/>
    <row r="2795" ht="15" customHeight="1" x14ac:dyDescent="0.3"/>
    <row r="2796" ht="15" customHeight="1" x14ac:dyDescent="0.3"/>
    <row r="2797" ht="15" customHeight="1" x14ac:dyDescent="0.3"/>
    <row r="2798" ht="15" customHeight="1" x14ac:dyDescent="0.3"/>
    <row r="2799" ht="15" customHeight="1" x14ac:dyDescent="0.3"/>
    <row r="2800" ht="15" customHeight="1" x14ac:dyDescent="0.3"/>
    <row r="2801" ht="15" customHeight="1" x14ac:dyDescent="0.3"/>
    <row r="2802" ht="15" customHeight="1" x14ac:dyDescent="0.3"/>
    <row r="2803" ht="15" customHeight="1" x14ac:dyDescent="0.3"/>
    <row r="2804" ht="15" customHeight="1" x14ac:dyDescent="0.3"/>
    <row r="2805" ht="15" customHeight="1" x14ac:dyDescent="0.3"/>
    <row r="2806" ht="15" customHeight="1" x14ac:dyDescent="0.3"/>
    <row r="2807" ht="15" customHeight="1" x14ac:dyDescent="0.3"/>
    <row r="2808" ht="15" customHeight="1" x14ac:dyDescent="0.3"/>
    <row r="2809" ht="15" customHeight="1" x14ac:dyDescent="0.3"/>
    <row r="2810" ht="15" customHeight="1" x14ac:dyDescent="0.3"/>
    <row r="2811" ht="15" customHeight="1" x14ac:dyDescent="0.3"/>
    <row r="2812" ht="15" customHeight="1" x14ac:dyDescent="0.3"/>
    <row r="2813" ht="15" customHeight="1" x14ac:dyDescent="0.3"/>
    <row r="2814" ht="15" customHeight="1" x14ac:dyDescent="0.3"/>
    <row r="2815" ht="15" customHeight="1" x14ac:dyDescent="0.3"/>
    <row r="2816" ht="15" customHeight="1" x14ac:dyDescent="0.3"/>
    <row r="2817" ht="15" customHeight="1" x14ac:dyDescent="0.3"/>
    <row r="2818" ht="15" customHeight="1" x14ac:dyDescent="0.3"/>
    <row r="2819" ht="15" customHeight="1" x14ac:dyDescent="0.3"/>
    <row r="2820" ht="15" customHeight="1" x14ac:dyDescent="0.3"/>
    <row r="2821" ht="15" customHeight="1" x14ac:dyDescent="0.3"/>
    <row r="2822" ht="15" customHeight="1" x14ac:dyDescent="0.3"/>
    <row r="2823" ht="15" customHeight="1" x14ac:dyDescent="0.3"/>
    <row r="2824" ht="15" customHeight="1" x14ac:dyDescent="0.3"/>
    <row r="2825" ht="15" customHeight="1" x14ac:dyDescent="0.3"/>
    <row r="2826" ht="15" customHeight="1" x14ac:dyDescent="0.3"/>
    <row r="2827" ht="15" customHeight="1" x14ac:dyDescent="0.3"/>
    <row r="2828" ht="15" customHeight="1" x14ac:dyDescent="0.3"/>
    <row r="2829" ht="15" customHeight="1" x14ac:dyDescent="0.3"/>
    <row r="2830" ht="15" customHeight="1" x14ac:dyDescent="0.3"/>
    <row r="2831" ht="15" customHeight="1" x14ac:dyDescent="0.3"/>
    <row r="2832" ht="15" customHeight="1" x14ac:dyDescent="0.3"/>
    <row r="2833" ht="15" customHeight="1" x14ac:dyDescent="0.3"/>
    <row r="2834" ht="15" customHeight="1" x14ac:dyDescent="0.3"/>
    <row r="2835" ht="15" customHeight="1" x14ac:dyDescent="0.3"/>
    <row r="2836" ht="15" customHeight="1" x14ac:dyDescent="0.3"/>
    <row r="2837" ht="15" customHeight="1" x14ac:dyDescent="0.3"/>
    <row r="2838" ht="15" customHeight="1" x14ac:dyDescent="0.3"/>
    <row r="2839" ht="15" customHeight="1" x14ac:dyDescent="0.3"/>
    <row r="2840" ht="15" customHeight="1" x14ac:dyDescent="0.3"/>
    <row r="2841" ht="15" customHeight="1" x14ac:dyDescent="0.3"/>
    <row r="2842" ht="15" customHeight="1" x14ac:dyDescent="0.3"/>
    <row r="2843" ht="15" customHeight="1" x14ac:dyDescent="0.3"/>
    <row r="2844" ht="15" customHeight="1" x14ac:dyDescent="0.3"/>
    <row r="2845" ht="15" customHeight="1" x14ac:dyDescent="0.3"/>
    <row r="2846" ht="15" customHeight="1" x14ac:dyDescent="0.3"/>
    <row r="2847" ht="15" customHeight="1" x14ac:dyDescent="0.3"/>
    <row r="2848" ht="15" customHeight="1" x14ac:dyDescent="0.3"/>
    <row r="2849" ht="15" customHeight="1" x14ac:dyDescent="0.3"/>
    <row r="2850" ht="15" customHeight="1" x14ac:dyDescent="0.3"/>
    <row r="2851" ht="15" customHeight="1" x14ac:dyDescent="0.3"/>
    <row r="2852" ht="15" customHeight="1" x14ac:dyDescent="0.3"/>
    <row r="2853" ht="15" customHeight="1" x14ac:dyDescent="0.3"/>
    <row r="2854" ht="15" customHeight="1" x14ac:dyDescent="0.3"/>
    <row r="2855" ht="15" customHeight="1" x14ac:dyDescent="0.3"/>
    <row r="2856" ht="15" customHeight="1" x14ac:dyDescent="0.3"/>
    <row r="2857" ht="15" customHeight="1" x14ac:dyDescent="0.3"/>
    <row r="2858" ht="15" customHeight="1" x14ac:dyDescent="0.3"/>
    <row r="2859" ht="15" customHeight="1" x14ac:dyDescent="0.3"/>
    <row r="2860" ht="15" customHeight="1" x14ac:dyDescent="0.3"/>
    <row r="2861" ht="15" customHeight="1" x14ac:dyDescent="0.3"/>
    <row r="2862" ht="15" customHeight="1" x14ac:dyDescent="0.3"/>
    <row r="2863" ht="15" customHeight="1" x14ac:dyDescent="0.3"/>
    <row r="2864" ht="15" customHeight="1" x14ac:dyDescent="0.3"/>
    <row r="2865" ht="15" customHeight="1" x14ac:dyDescent="0.3"/>
    <row r="2866" ht="15" customHeight="1" x14ac:dyDescent="0.3"/>
    <row r="2867" ht="15" customHeight="1" x14ac:dyDescent="0.3"/>
    <row r="2868" ht="15" customHeight="1" x14ac:dyDescent="0.3"/>
    <row r="2869" ht="15" customHeight="1" x14ac:dyDescent="0.3"/>
    <row r="2870" ht="15" customHeight="1" x14ac:dyDescent="0.3"/>
    <row r="2871" ht="15" customHeight="1" x14ac:dyDescent="0.3"/>
    <row r="2872" ht="15" customHeight="1" x14ac:dyDescent="0.3"/>
    <row r="2873" ht="15" customHeight="1" x14ac:dyDescent="0.3"/>
    <row r="2874" ht="15" customHeight="1" x14ac:dyDescent="0.3"/>
    <row r="2875" ht="15" customHeight="1" x14ac:dyDescent="0.3"/>
    <row r="2876" ht="15" customHeight="1" x14ac:dyDescent="0.3"/>
    <row r="2877" ht="15" customHeight="1" x14ac:dyDescent="0.3"/>
    <row r="2878" ht="15" customHeight="1" x14ac:dyDescent="0.3"/>
    <row r="2879" ht="15" customHeight="1" x14ac:dyDescent="0.3"/>
    <row r="2880" ht="15" customHeight="1" x14ac:dyDescent="0.3"/>
    <row r="2881" ht="15" customHeight="1" x14ac:dyDescent="0.3"/>
    <row r="2882" ht="15" customHeight="1" x14ac:dyDescent="0.3"/>
    <row r="2883" ht="15" customHeight="1" x14ac:dyDescent="0.3"/>
    <row r="2884" ht="15" customHeight="1" x14ac:dyDescent="0.3"/>
    <row r="2885" ht="15" customHeight="1" x14ac:dyDescent="0.3"/>
    <row r="2886" ht="15" customHeight="1" x14ac:dyDescent="0.3"/>
    <row r="2887" ht="15" customHeight="1" x14ac:dyDescent="0.3"/>
    <row r="2888" ht="15" customHeight="1" x14ac:dyDescent="0.3"/>
    <row r="2889" ht="15" customHeight="1" x14ac:dyDescent="0.3"/>
    <row r="2890" ht="15" customHeight="1" x14ac:dyDescent="0.3"/>
    <row r="2891" ht="15" customHeight="1" x14ac:dyDescent="0.3"/>
    <row r="2892" ht="15" customHeight="1" x14ac:dyDescent="0.3"/>
    <row r="2893" ht="15" customHeight="1" x14ac:dyDescent="0.3"/>
    <row r="2894" ht="15" customHeight="1" x14ac:dyDescent="0.3"/>
    <row r="2895" ht="15" customHeight="1" x14ac:dyDescent="0.3"/>
    <row r="2896" ht="15" customHeight="1" x14ac:dyDescent="0.3"/>
    <row r="2897" ht="15" customHeight="1" x14ac:dyDescent="0.3"/>
    <row r="2898" ht="15" customHeight="1" x14ac:dyDescent="0.3"/>
    <row r="2899" ht="15" customHeight="1" x14ac:dyDescent="0.3"/>
    <row r="2900" ht="15" customHeight="1" x14ac:dyDescent="0.3"/>
    <row r="2901" ht="15" customHeight="1" x14ac:dyDescent="0.3"/>
    <row r="2902" ht="15" customHeight="1" x14ac:dyDescent="0.3"/>
    <row r="2903" ht="20.100000000000001" customHeight="1" x14ac:dyDescent="0.3"/>
    <row r="2904" ht="15" customHeight="1" x14ac:dyDescent="0.3"/>
    <row r="2905" ht="15" customHeight="1" x14ac:dyDescent="0.3"/>
    <row r="2906" ht="15" customHeight="1" x14ac:dyDescent="0.3"/>
    <row r="2907" ht="15" customHeight="1" x14ac:dyDescent="0.3"/>
    <row r="2908" ht="15" customHeight="1" x14ac:dyDescent="0.3"/>
    <row r="2909" ht="15" customHeight="1" x14ac:dyDescent="0.3"/>
    <row r="2910" ht="15" customHeight="1" x14ac:dyDescent="0.3"/>
    <row r="2911" ht="15" customHeight="1" x14ac:dyDescent="0.3"/>
    <row r="2912" ht="15" customHeight="1" x14ac:dyDescent="0.3"/>
    <row r="2913" ht="15" customHeight="1" x14ac:dyDescent="0.3"/>
    <row r="2914" ht="15" customHeight="1" x14ac:dyDescent="0.3"/>
    <row r="2915" ht="15" customHeight="1" x14ac:dyDescent="0.3"/>
    <row r="2916" ht="15" customHeight="1" x14ac:dyDescent="0.3"/>
    <row r="2917" ht="15" customHeight="1" x14ac:dyDescent="0.3"/>
    <row r="2918" ht="15" customHeight="1" x14ac:dyDescent="0.3"/>
    <row r="2919" ht="15" customHeight="1" x14ac:dyDescent="0.3"/>
    <row r="2920" ht="15" customHeight="1" x14ac:dyDescent="0.3"/>
    <row r="2921" ht="15" customHeight="1" x14ac:dyDescent="0.3"/>
    <row r="2922" ht="15" customHeight="1" x14ac:dyDescent="0.3"/>
    <row r="2923" ht="15" customHeight="1" x14ac:dyDescent="0.3"/>
    <row r="2924" ht="15" customHeight="1" x14ac:dyDescent="0.3"/>
    <row r="2925" ht="15" customHeight="1" x14ac:dyDescent="0.3"/>
    <row r="2926" ht="15" customHeight="1" x14ac:dyDescent="0.3"/>
    <row r="2927" ht="15" customHeight="1" x14ac:dyDescent="0.3"/>
    <row r="2928" ht="15" customHeight="1" x14ac:dyDescent="0.3"/>
    <row r="2929" ht="15" customHeight="1" x14ac:dyDescent="0.3"/>
    <row r="2930" ht="15" customHeight="1" x14ac:dyDescent="0.3"/>
    <row r="2931" ht="15" customHeight="1" x14ac:dyDescent="0.3"/>
    <row r="2932" ht="15" customHeight="1" x14ac:dyDescent="0.3"/>
    <row r="2933" ht="15" customHeight="1" x14ac:dyDescent="0.3"/>
    <row r="2934" ht="15" customHeight="1" x14ac:dyDescent="0.3"/>
    <row r="2935" ht="15" customHeight="1" x14ac:dyDescent="0.3"/>
    <row r="2936" ht="15" customHeight="1" x14ac:dyDescent="0.3"/>
    <row r="2937" ht="15" customHeight="1" x14ac:dyDescent="0.3"/>
    <row r="2938" ht="15" customHeight="1" x14ac:dyDescent="0.3"/>
    <row r="2939" ht="20.100000000000001" customHeight="1" x14ac:dyDescent="0.3"/>
    <row r="2940" ht="15" customHeight="1" x14ac:dyDescent="0.3"/>
    <row r="2941" ht="15" customHeight="1" x14ac:dyDescent="0.3"/>
    <row r="2942" ht="15" customHeight="1" x14ac:dyDescent="0.3"/>
    <row r="2943" ht="15" customHeight="1" x14ac:dyDescent="0.3"/>
    <row r="2944" ht="15" customHeight="1" x14ac:dyDescent="0.3"/>
    <row r="2945" ht="15" customHeight="1" x14ac:dyDescent="0.3"/>
    <row r="2946" ht="15" customHeight="1" x14ac:dyDescent="0.3"/>
    <row r="2947" ht="15" customHeight="1" x14ac:dyDescent="0.3"/>
    <row r="2948" ht="15" customHeight="1" x14ac:dyDescent="0.3"/>
    <row r="2949" ht="15" customHeight="1" x14ac:dyDescent="0.3"/>
    <row r="2950" ht="15" customHeight="1" x14ac:dyDescent="0.3"/>
    <row r="2951" ht="15" customHeight="1" x14ac:dyDescent="0.3"/>
    <row r="2952" ht="15" customHeight="1" x14ac:dyDescent="0.3"/>
    <row r="2953" ht="15" customHeight="1" x14ac:dyDescent="0.3"/>
    <row r="2954" ht="15" customHeight="1" x14ac:dyDescent="0.3"/>
    <row r="2955" ht="15" customHeight="1" x14ac:dyDescent="0.3"/>
    <row r="2956" ht="15" customHeight="1" x14ac:dyDescent="0.3"/>
    <row r="2957" ht="15" customHeight="1" x14ac:dyDescent="0.3"/>
    <row r="2958" ht="15" customHeight="1" x14ac:dyDescent="0.3"/>
    <row r="2959" ht="15" customHeight="1" x14ac:dyDescent="0.3"/>
    <row r="2960" ht="15" customHeight="1" x14ac:dyDescent="0.3"/>
    <row r="2961" ht="15" customHeight="1" x14ac:dyDescent="0.3"/>
    <row r="2962" ht="15" customHeight="1" x14ac:dyDescent="0.3"/>
    <row r="2963" ht="15" customHeight="1" x14ac:dyDescent="0.3"/>
    <row r="2964" ht="15" customHeight="1" x14ac:dyDescent="0.3"/>
    <row r="2965" ht="15" customHeight="1" x14ac:dyDescent="0.3"/>
    <row r="2966" ht="15" customHeight="1" x14ac:dyDescent="0.3"/>
    <row r="2967" ht="15" customHeight="1" x14ac:dyDescent="0.3"/>
    <row r="2968" ht="15" customHeight="1" x14ac:dyDescent="0.3"/>
    <row r="2969" ht="15" customHeight="1" x14ac:dyDescent="0.3"/>
    <row r="2970" ht="15" customHeight="1" x14ac:dyDescent="0.3"/>
    <row r="2971" ht="15" customHeight="1" x14ac:dyDescent="0.3"/>
    <row r="2972" ht="15" customHeight="1" x14ac:dyDescent="0.3"/>
    <row r="2973" ht="15" customHeight="1" x14ac:dyDescent="0.3"/>
    <row r="2974" ht="15" customHeight="1" x14ac:dyDescent="0.3"/>
    <row r="2975" ht="15" customHeight="1" x14ac:dyDescent="0.3"/>
    <row r="2976" ht="15" customHeight="1" x14ac:dyDescent="0.3"/>
    <row r="2977" ht="15" customHeight="1" x14ac:dyDescent="0.3"/>
    <row r="2978" ht="15" customHeight="1" x14ac:dyDescent="0.3"/>
    <row r="2979" ht="15" customHeight="1" x14ac:dyDescent="0.3"/>
    <row r="2980" ht="15" customHeight="1" x14ac:dyDescent="0.3"/>
    <row r="2981" ht="15" customHeight="1" x14ac:dyDescent="0.3"/>
    <row r="2982" ht="15" customHeight="1" x14ac:dyDescent="0.3"/>
    <row r="2983" ht="15" customHeight="1" x14ac:dyDescent="0.3"/>
    <row r="2984" ht="15" customHeight="1" x14ac:dyDescent="0.3"/>
    <row r="2985" ht="15" customHeight="1" x14ac:dyDescent="0.3"/>
    <row r="2986" ht="15" customHeight="1" x14ac:dyDescent="0.3"/>
    <row r="2987" ht="15" customHeight="1" x14ac:dyDescent="0.3"/>
    <row r="2988" ht="15" customHeight="1" x14ac:dyDescent="0.3"/>
    <row r="2989" ht="15" customHeight="1" x14ac:dyDescent="0.3"/>
    <row r="2990" ht="15" customHeight="1" x14ac:dyDescent="0.3"/>
    <row r="2991" ht="15" customHeight="1" x14ac:dyDescent="0.3"/>
    <row r="2992" ht="15" customHeight="1" x14ac:dyDescent="0.3"/>
    <row r="2993" ht="15" customHeight="1" x14ac:dyDescent="0.3"/>
    <row r="2994" ht="15" customHeight="1" x14ac:dyDescent="0.3"/>
    <row r="2995" ht="15" customHeight="1" x14ac:dyDescent="0.3"/>
    <row r="2996" ht="15" customHeight="1" x14ac:dyDescent="0.3"/>
    <row r="2997" ht="15" customHeight="1" x14ac:dyDescent="0.3"/>
    <row r="2998" ht="15" customHeight="1" x14ac:dyDescent="0.3"/>
    <row r="2999" ht="15" customHeight="1" x14ac:dyDescent="0.3"/>
    <row r="3000" ht="15" customHeight="1" x14ac:dyDescent="0.3"/>
    <row r="3001" ht="15" customHeight="1" x14ac:dyDescent="0.3"/>
    <row r="3002" ht="15" customHeight="1" x14ac:dyDescent="0.3"/>
    <row r="3003" ht="15" customHeight="1" x14ac:dyDescent="0.3"/>
    <row r="3004" ht="15" customHeight="1" x14ac:dyDescent="0.3"/>
    <row r="3005" ht="15" customHeight="1" x14ac:dyDescent="0.3"/>
    <row r="3006" ht="15" customHeight="1" x14ac:dyDescent="0.3"/>
    <row r="3007" ht="15" customHeight="1" x14ac:dyDescent="0.3"/>
    <row r="3008" ht="15" customHeight="1" x14ac:dyDescent="0.3"/>
    <row r="3009" ht="15" customHeight="1" x14ac:dyDescent="0.3"/>
    <row r="3010" ht="15" customHeight="1" x14ac:dyDescent="0.3"/>
    <row r="3011" ht="15" customHeight="1" x14ac:dyDescent="0.3"/>
    <row r="3012" ht="15" customHeight="1" x14ac:dyDescent="0.3"/>
    <row r="3013" ht="15" customHeight="1" x14ac:dyDescent="0.3"/>
    <row r="3014" ht="15" customHeight="1" x14ac:dyDescent="0.3"/>
    <row r="3015" ht="15" customHeight="1" x14ac:dyDescent="0.3"/>
    <row r="3016" ht="15" customHeight="1" x14ac:dyDescent="0.3"/>
    <row r="3017" ht="15" customHeight="1" x14ac:dyDescent="0.3"/>
    <row r="3018" ht="15" customHeight="1" x14ac:dyDescent="0.3"/>
    <row r="3019" ht="15" customHeight="1" x14ac:dyDescent="0.3"/>
    <row r="3020" ht="15" customHeight="1" x14ac:dyDescent="0.3"/>
    <row r="3021" ht="15" customHeight="1" x14ac:dyDescent="0.3"/>
    <row r="3022" ht="15" customHeight="1" x14ac:dyDescent="0.3"/>
    <row r="3023" ht="15" customHeight="1" x14ac:dyDescent="0.3"/>
    <row r="3024" ht="15" customHeight="1" x14ac:dyDescent="0.3"/>
    <row r="3025" ht="15" customHeight="1" x14ac:dyDescent="0.3"/>
    <row r="3026" ht="15" customHeight="1" x14ac:dyDescent="0.3"/>
    <row r="3027" ht="15" customHeight="1" x14ac:dyDescent="0.3"/>
    <row r="3028" ht="15" customHeight="1" x14ac:dyDescent="0.3"/>
    <row r="3029" ht="15" customHeight="1" x14ac:dyDescent="0.3"/>
    <row r="3030" ht="15" customHeight="1" x14ac:dyDescent="0.3"/>
    <row r="3031" ht="15" customHeight="1" x14ac:dyDescent="0.3"/>
    <row r="3032" ht="15" customHeight="1" x14ac:dyDescent="0.3"/>
    <row r="3033" ht="15" customHeight="1" x14ac:dyDescent="0.3"/>
    <row r="3034" ht="15" customHeight="1" x14ac:dyDescent="0.3"/>
    <row r="3035" ht="15" customHeight="1" x14ac:dyDescent="0.3"/>
    <row r="3036" ht="15" customHeight="1" x14ac:dyDescent="0.3"/>
    <row r="3037" ht="15" customHeight="1" x14ac:dyDescent="0.3"/>
    <row r="3038" ht="15" customHeight="1" x14ac:dyDescent="0.3"/>
    <row r="3039" ht="15" customHeight="1" x14ac:dyDescent="0.3"/>
    <row r="3040" ht="15" customHeight="1" x14ac:dyDescent="0.3"/>
    <row r="3041" ht="15" customHeight="1" x14ac:dyDescent="0.3"/>
    <row r="3042" ht="15" customHeight="1" x14ac:dyDescent="0.3"/>
    <row r="3043" ht="15" customHeight="1" x14ac:dyDescent="0.3"/>
    <row r="3044" ht="15" customHeight="1" x14ac:dyDescent="0.3"/>
    <row r="3045" ht="15" customHeight="1" x14ac:dyDescent="0.3"/>
    <row r="3046" ht="15" customHeight="1" x14ac:dyDescent="0.3"/>
    <row r="3047" ht="15" customHeight="1" x14ac:dyDescent="0.3"/>
    <row r="3048" ht="15" customHeight="1" x14ac:dyDescent="0.3"/>
    <row r="3049" ht="15" customHeight="1" x14ac:dyDescent="0.3"/>
    <row r="3050" ht="15" customHeight="1" x14ac:dyDescent="0.3"/>
    <row r="3051" ht="15" customHeight="1" x14ac:dyDescent="0.3"/>
    <row r="3052" ht="15" customHeight="1" x14ac:dyDescent="0.3"/>
    <row r="3053" ht="15" customHeight="1" x14ac:dyDescent="0.3"/>
    <row r="3054" ht="15" customHeight="1" x14ac:dyDescent="0.3"/>
    <row r="3055" ht="15" customHeight="1" x14ac:dyDescent="0.3"/>
    <row r="3056" ht="15" customHeight="1" x14ac:dyDescent="0.3"/>
    <row r="3057" ht="15" customHeight="1" x14ac:dyDescent="0.3"/>
    <row r="3058" ht="15" customHeight="1" x14ac:dyDescent="0.3"/>
    <row r="3059" ht="15" customHeight="1" x14ac:dyDescent="0.3"/>
    <row r="3060" ht="15" customHeight="1" x14ac:dyDescent="0.3"/>
    <row r="3061" ht="15" customHeight="1" x14ac:dyDescent="0.3"/>
    <row r="3062" ht="15" customHeight="1" x14ac:dyDescent="0.3"/>
    <row r="3063" ht="15" customHeight="1" x14ac:dyDescent="0.3"/>
    <row r="3064" ht="15" customHeight="1" x14ac:dyDescent="0.3"/>
    <row r="3065" ht="15" customHeight="1" x14ac:dyDescent="0.3"/>
    <row r="3066" ht="15" customHeight="1" x14ac:dyDescent="0.3"/>
    <row r="3067" ht="15" customHeight="1" x14ac:dyDescent="0.3"/>
    <row r="3068" ht="15" customHeight="1" x14ac:dyDescent="0.3"/>
    <row r="3069" ht="15" customHeight="1" x14ac:dyDescent="0.3"/>
    <row r="3070" ht="15" customHeight="1" x14ac:dyDescent="0.3"/>
    <row r="3071" ht="15" customHeight="1" x14ac:dyDescent="0.3"/>
    <row r="3072" ht="15" customHeight="1" x14ac:dyDescent="0.3"/>
    <row r="3073" ht="15" customHeight="1" x14ac:dyDescent="0.3"/>
    <row r="3074" ht="15" customHeight="1" x14ac:dyDescent="0.3"/>
    <row r="3075" ht="15" customHeight="1" x14ac:dyDescent="0.3"/>
    <row r="3076" ht="15" customHeight="1" x14ac:dyDescent="0.3"/>
    <row r="3077" ht="15" customHeight="1" x14ac:dyDescent="0.3"/>
    <row r="3078" ht="15" customHeight="1" x14ac:dyDescent="0.3"/>
    <row r="3079" ht="15" customHeight="1" x14ac:dyDescent="0.3"/>
    <row r="3080" ht="15" customHeight="1" x14ac:dyDescent="0.3"/>
    <row r="3081" ht="15" customHeight="1" x14ac:dyDescent="0.3"/>
    <row r="3082" ht="15" customHeight="1" x14ac:dyDescent="0.3"/>
    <row r="3083" ht="15" customHeight="1" x14ac:dyDescent="0.3"/>
    <row r="3084" ht="15" customHeight="1" x14ac:dyDescent="0.3"/>
    <row r="3085" ht="15" customHeight="1" x14ac:dyDescent="0.3"/>
    <row r="3086" ht="15" customHeight="1" x14ac:dyDescent="0.3"/>
    <row r="3087" ht="15" customHeight="1" x14ac:dyDescent="0.3"/>
    <row r="3088" ht="15" customHeight="1" x14ac:dyDescent="0.3"/>
    <row r="3089" ht="15" customHeight="1" x14ac:dyDescent="0.3"/>
    <row r="3090" ht="15" customHeight="1" x14ac:dyDescent="0.3"/>
    <row r="3091" ht="15" customHeight="1" x14ac:dyDescent="0.3"/>
    <row r="3092" ht="15" customHeight="1" x14ac:dyDescent="0.3"/>
    <row r="3093" ht="15" customHeight="1" x14ac:dyDescent="0.3"/>
    <row r="3094" ht="15" customHeight="1" x14ac:dyDescent="0.3"/>
    <row r="3095" ht="15" customHeight="1" x14ac:dyDescent="0.3"/>
    <row r="3096" ht="14.4" customHeight="1" x14ac:dyDescent="0.3"/>
    <row r="3097" ht="14.4" customHeight="1" x14ac:dyDescent="0.3"/>
    <row r="3098" ht="14.4" customHeight="1" x14ac:dyDescent="0.3"/>
    <row r="3099" ht="14.4" customHeight="1" x14ac:dyDescent="0.3"/>
    <row r="3100" ht="14.4" customHeight="1" x14ac:dyDescent="0.3"/>
    <row r="3101" ht="14.4" customHeight="1" x14ac:dyDescent="0.3"/>
    <row r="3102" ht="14.4" customHeight="1" x14ac:dyDescent="0.3"/>
    <row r="3103" ht="14.4" customHeight="1" x14ac:dyDescent="0.3"/>
    <row r="3104" ht="14.4" customHeight="1" x14ac:dyDescent="0.3"/>
    <row r="3105" ht="14.4" customHeight="1" x14ac:dyDescent="0.3"/>
    <row r="3106" ht="14.4" customHeight="1" x14ac:dyDescent="0.3"/>
    <row r="3107" ht="14.4" customHeight="1" x14ac:dyDescent="0.3"/>
    <row r="3108" ht="14.4" customHeight="1" x14ac:dyDescent="0.3"/>
    <row r="3109" ht="14.4" customHeight="1" x14ac:dyDescent="0.3"/>
    <row r="3110" ht="14.4" customHeight="1" x14ac:dyDescent="0.3"/>
    <row r="3111" ht="14.4" customHeight="1" x14ac:dyDescent="0.3"/>
    <row r="3112" ht="19.95" customHeight="1" x14ac:dyDescent="0.3"/>
    <row r="3113" ht="14.4" customHeight="1" x14ac:dyDescent="0.3"/>
    <row r="3114" ht="14.4" customHeight="1" x14ac:dyDescent="0.3"/>
    <row r="3115" ht="14.4" customHeight="1" x14ac:dyDescent="0.3"/>
    <row r="3116" ht="14.4" customHeight="1" x14ac:dyDescent="0.3"/>
    <row r="3117" ht="14.4" customHeight="1" x14ac:dyDescent="0.3"/>
    <row r="3118" ht="14.4" customHeight="1" x14ac:dyDescent="0.3"/>
    <row r="3119" ht="14.4" customHeight="1" x14ac:dyDescent="0.3"/>
    <row r="3120" ht="14.4" customHeight="1" x14ac:dyDescent="0.3"/>
    <row r="3121" ht="14.4" customHeight="1" x14ac:dyDescent="0.3"/>
    <row r="3122" ht="14.4" customHeight="1" x14ac:dyDescent="0.3"/>
    <row r="3123" ht="14.4" customHeight="1" x14ac:dyDescent="0.3"/>
    <row r="3124" ht="14.4" customHeight="1" x14ac:dyDescent="0.3"/>
    <row r="3125" ht="14.4" customHeight="1" x14ac:dyDescent="0.3"/>
    <row r="3126" ht="14.4" customHeight="1" x14ac:dyDescent="0.3"/>
    <row r="3127" ht="14.4" customHeight="1" x14ac:dyDescent="0.3"/>
    <row r="3128" ht="14.4" customHeight="1" x14ac:dyDescent="0.3"/>
    <row r="3129" ht="14.4" customHeight="1" x14ac:dyDescent="0.3"/>
    <row r="3130" ht="14.4" customHeight="1" x14ac:dyDescent="0.3"/>
    <row r="3131" ht="14.4" customHeight="1" x14ac:dyDescent="0.3"/>
    <row r="3132" ht="14.4" customHeight="1" x14ac:dyDescent="0.3"/>
    <row r="3133" ht="14.4" customHeight="1" x14ac:dyDescent="0.3"/>
    <row r="3134" ht="14.4" customHeight="1" x14ac:dyDescent="0.3"/>
    <row r="3135" ht="14.4" customHeight="1" x14ac:dyDescent="0.3"/>
    <row r="3136" ht="14.4" customHeight="1" x14ac:dyDescent="0.3"/>
    <row r="3137" ht="14.4" customHeight="1" x14ac:dyDescent="0.3"/>
    <row r="3138" ht="14.4" customHeight="1" x14ac:dyDescent="0.3"/>
    <row r="3139" ht="14.4" customHeight="1" x14ac:dyDescent="0.3"/>
    <row r="3140" ht="14.4" customHeight="1" x14ac:dyDescent="0.3"/>
    <row r="3141" ht="14.4" customHeight="1" x14ac:dyDescent="0.3"/>
    <row r="3142" ht="14.4" customHeight="1" x14ac:dyDescent="0.3"/>
    <row r="3143" ht="14.4" customHeight="1" x14ac:dyDescent="0.3"/>
    <row r="3144" ht="14.4" customHeight="1" x14ac:dyDescent="0.3"/>
    <row r="3145" ht="14.4" customHeight="1" x14ac:dyDescent="0.3"/>
    <row r="3146" ht="14.4" customHeight="1" x14ac:dyDescent="0.3"/>
    <row r="3147" ht="14.4" customHeight="1" x14ac:dyDescent="0.3"/>
    <row r="3148" ht="14.4" customHeight="1" x14ac:dyDescent="0.3"/>
    <row r="3149" ht="14.4" customHeight="1" x14ac:dyDescent="0.3"/>
    <row r="3150" ht="14.4" customHeight="1" x14ac:dyDescent="0.3"/>
    <row r="3151" ht="14.4" customHeight="1" x14ac:dyDescent="0.3"/>
    <row r="3152" ht="14.4" customHeight="1" x14ac:dyDescent="0.3"/>
    <row r="3153" ht="14.4" customHeight="1" x14ac:dyDescent="0.3"/>
    <row r="3154" ht="14.4" customHeight="1" x14ac:dyDescent="0.3"/>
    <row r="3155" ht="14.4" customHeight="1" x14ac:dyDescent="0.3"/>
    <row r="3156" ht="14.4" customHeight="1" x14ac:dyDescent="0.3"/>
    <row r="3157" ht="14.4" customHeight="1" x14ac:dyDescent="0.3"/>
    <row r="3158" ht="14.4" customHeight="1" x14ac:dyDescent="0.3"/>
    <row r="3159" ht="14.4" customHeight="1" x14ac:dyDescent="0.3"/>
    <row r="3160" ht="14.4" customHeight="1" x14ac:dyDescent="0.3"/>
    <row r="3161" ht="14.4" customHeight="1" x14ac:dyDescent="0.3"/>
    <row r="3162" ht="14.4" customHeight="1" x14ac:dyDescent="0.3"/>
    <row r="3163" ht="14.4" customHeight="1" x14ac:dyDescent="0.3"/>
    <row r="3164" ht="14.4" customHeight="1" x14ac:dyDescent="0.3"/>
    <row r="3165" ht="14.4" customHeight="1" x14ac:dyDescent="0.3"/>
    <row r="3166" ht="14.4" customHeight="1" x14ac:dyDescent="0.3"/>
    <row r="3167" ht="14.4" customHeight="1" x14ac:dyDescent="0.3"/>
    <row r="3168" ht="14.4" customHeight="1" x14ac:dyDescent="0.3"/>
    <row r="3169" ht="14.4" customHeight="1" x14ac:dyDescent="0.3"/>
    <row r="3170" ht="14.4" customHeight="1" x14ac:dyDescent="0.3"/>
    <row r="3171" ht="14.4" customHeight="1" x14ac:dyDescent="0.3"/>
    <row r="3172" ht="14.4" customHeight="1" x14ac:dyDescent="0.3"/>
    <row r="3173" ht="14.4" customHeight="1" x14ac:dyDescent="0.3"/>
    <row r="3174" ht="14.4" customHeight="1" x14ac:dyDescent="0.3"/>
    <row r="3175" ht="14.4" customHeight="1" x14ac:dyDescent="0.3"/>
    <row r="3176" ht="14.4" customHeight="1" x14ac:dyDescent="0.3"/>
    <row r="3177" ht="14.4" customHeight="1" x14ac:dyDescent="0.3"/>
    <row r="3178" ht="14.4" customHeight="1" x14ac:dyDescent="0.3"/>
    <row r="3179" ht="14.4" customHeight="1" x14ac:dyDescent="0.3"/>
    <row r="3180" ht="14.4" customHeight="1" x14ac:dyDescent="0.3"/>
    <row r="3181" ht="14.4" customHeight="1" x14ac:dyDescent="0.3"/>
    <row r="3182" ht="14.4" customHeight="1" x14ac:dyDescent="0.3"/>
    <row r="3183" ht="14.4" customHeight="1" x14ac:dyDescent="0.3"/>
    <row r="3184" ht="14.4" customHeight="1" x14ac:dyDescent="0.3"/>
    <row r="3185" ht="14.4" customHeight="1" x14ac:dyDescent="0.3"/>
    <row r="3186" ht="14.4" customHeight="1" x14ac:dyDescent="0.3"/>
    <row r="3187" ht="14.4" customHeight="1" x14ac:dyDescent="0.3"/>
    <row r="3188" ht="14.4" customHeight="1" x14ac:dyDescent="0.3"/>
    <row r="3189" ht="14.4" customHeight="1" x14ac:dyDescent="0.3"/>
    <row r="3190" ht="14.4" customHeight="1" x14ac:dyDescent="0.3"/>
    <row r="3191" ht="14.4" customHeight="1" x14ac:dyDescent="0.3"/>
    <row r="3192" ht="14.4" customHeight="1" x14ac:dyDescent="0.3"/>
    <row r="3193" ht="14.4" customHeight="1" x14ac:dyDescent="0.3"/>
    <row r="3194" ht="14.4" customHeight="1" x14ac:dyDescent="0.3"/>
    <row r="3195" ht="14.4" customHeight="1" x14ac:dyDescent="0.3"/>
    <row r="3196" ht="14.4" customHeight="1" x14ac:dyDescent="0.3"/>
    <row r="3197" ht="14.4" customHeight="1" x14ac:dyDescent="0.3"/>
    <row r="3198" ht="14.4" customHeight="1" x14ac:dyDescent="0.3"/>
    <row r="3199" ht="14.4" customHeight="1" x14ac:dyDescent="0.3"/>
    <row r="3200" ht="14.4" customHeight="1" x14ac:dyDescent="0.3"/>
    <row r="3201" ht="14.4" customHeight="1" x14ac:dyDescent="0.3"/>
    <row r="3202" ht="14.4" customHeight="1" x14ac:dyDescent="0.3"/>
    <row r="3203" ht="14.4" customHeight="1" x14ac:dyDescent="0.3"/>
    <row r="3204" ht="14.4" customHeight="1" x14ac:dyDescent="0.3"/>
    <row r="3205" ht="14.4" customHeight="1" x14ac:dyDescent="0.3"/>
    <row r="3206" ht="14.4" customHeight="1" x14ac:dyDescent="0.3"/>
    <row r="3207" ht="14.4" customHeight="1" x14ac:dyDescent="0.3"/>
    <row r="3208" ht="14.4" customHeight="1" x14ac:dyDescent="0.3"/>
    <row r="3209" ht="14.4" customHeight="1" x14ac:dyDescent="0.3"/>
    <row r="3210" ht="15" customHeight="1" x14ac:dyDescent="0.3"/>
    <row r="3211" ht="15" customHeight="1" x14ac:dyDescent="0.3"/>
    <row r="3212" ht="15" customHeight="1" x14ac:dyDescent="0.3"/>
  </sheetData>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1:D3212"/>
  <sheetViews>
    <sheetView zoomScale="80" zoomScaleNormal="80" workbookViewId="0">
      <selection activeCell="D4" sqref="D4"/>
    </sheetView>
  </sheetViews>
  <sheetFormatPr defaultColWidth="8.88671875" defaultRowHeight="14.4" x14ac:dyDescent="0.3"/>
  <cols>
    <col min="1" max="1" width="8.6640625" customWidth="1"/>
    <col min="2" max="2" width="25.6640625" customWidth="1"/>
    <col min="3" max="3" width="11.6640625" customWidth="1"/>
    <col min="4" max="4" width="26.33203125" bestFit="1" customWidth="1"/>
    <col min="5" max="5" width="16" customWidth="1"/>
    <col min="6" max="6" width="8.88671875" customWidth="1"/>
    <col min="7" max="7" width="16" customWidth="1"/>
    <col min="8" max="8" width="8.88671875" customWidth="1"/>
    <col min="9" max="9" width="16" customWidth="1"/>
    <col min="10" max="11" width="8.88671875" customWidth="1"/>
    <col min="12" max="12" width="16" customWidth="1"/>
    <col min="13" max="13" width="8.88671875" customWidth="1"/>
    <col min="14" max="14" width="16" customWidth="1"/>
    <col min="15" max="15" width="8.88671875" customWidth="1"/>
    <col min="16" max="16" width="16" customWidth="1"/>
    <col min="17" max="17" width="8.88671875" customWidth="1"/>
    <col min="18" max="18" width="16" customWidth="1"/>
    <col min="19" max="19" width="8.88671875" customWidth="1"/>
    <col min="20" max="21" width="16" customWidth="1"/>
    <col min="22" max="22" width="8.88671875" customWidth="1"/>
    <col min="23" max="23" width="16" customWidth="1"/>
    <col min="24" max="24" width="8.88671875" customWidth="1"/>
    <col min="25" max="26" width="16" customWidth="1"/>
    <col min="27" max="30" width="8.88671875" customWidth="1"/>
    <col min="31" max="31" width="16" customWidth="1"/>
    <col min="32" max="32" width="8.88671875" customWidth="1"/>
    <col min="33" max="33" width="16" customWidth="1"/>
    <col min="34" max="34" width="8.88671875" customWidth="1"/>
    <col min="35" max="35" width="16" customWidth="1"/>
    <col min="36" max="36" width="8.88671875" customWidth="1"/>
    <col min="37" max="37" width="16" customWidth="1"/>
    <col min="38" max="38" width="8.88671875" customWidth="1"/>
    <col min="39" max="39" width="16" customWidth="1"/>
    <col min="40" max="40" width="8.88671875" customWidth="1"/>
    <col min="41" max="41" width="16" customWidth="1"/>
    <col min="42" max="42" width="8.88671875" customWidth="1"/>
    <col min="43" max="43" width="16" customWidth="1"/>
    <col min="44" max="44" width="8.88671875" customWidth="1"/>
    <col min="45" max="45" width="16" customWidth="1"/>
    <col min="46" max="46" width="8.88671875" customWidth="1"/>
    <col min="47" max="47" width="16" customWidth="1"/>
    <col min="48" max="48" width="8.88671875" customWidth="1"/>
    <col min="49" max="49" width="16" customWidth="1"/>
    <col min="50" max="54" width="8.88671875" customWidth="1"/>
    <col min="55" max="55" width="16" customWidth="1"/>
    <col min="56" max="56" width="8.88671875" customWidth="1"/>
    <col min="57" max="57" width="16" customWidth="1"/>
    <col min="58" max="59" width="8.88671875" customWidth="1"/>
    <col min="60" max="60" width="16" customWidth="1"/>
    <col min="61" max="62" width="8.88671875" customWidth="1"/>
    <col min="63" max="63" width="16" customWidth="1"/>
    <col min="64" max="66" width="8.88671875" customWidth="1"/>
    <col min="67" max="68" width="16" customWidth="1"/>
    <col min="69" max="69" width="8.88671875" customWidth="1"/>
    <col min="70" max="71" width="16" customWidth="1"/>
    <col min="72" max="74" width="8.88671875" customWidth="1"/>
    <col min="75" max="75" width="16" customWidth="1"/>
    <col min="76" max="77" width="8.88671875" customWidth="1"/>
    <col min="78" max="80" width="16" customWidth="1"/>
    <col min="81" max="81" width="8.88671875" customWidth="1"/>
    <col min="82" max="82" width="16" customWidth="1"/>
    <col min="83" max="83" width="8.88671875" customWidth="1"/>
    <col min="84" max="84" width="16" customWidth="1"/>
    <col min="85" max="85" width="8.88671875" customWidth="1"/>
    <col min="86" max="88" width="16" customWidth="1"/>
    <col min="89" max="90" width="8.88671875" customWidth="1"/>
    <col min="91" max="91" width="16" customWidth="1"/>
    <col min="92" max="92" width="8.88671875" customWidth="1"/>
    <col min="93" max="93" width="16" customWidth="1"/>
    <col min="94" max="94" width="8.88671875" customWidth="1"/>
    <col min="95" max="95" width="16" customWidth="1"/>
    <col min="96" max="96" width="8.88671875" customWidth="1"/>
    <col min="97" max="97" width="16" customWidth="1"/>
    <col min="98" max="98" width="8.88671875" customWidth="1"/>
    <col min="99" max="99" width="16" customWidth="1"/>
    <col min="100" max="100" width="8.88671875" customWidth="1"/>
    <col min="101" max="101" width="16" customWidth="1"/>
    <col min="102" max="102" width="8.88671875" customWidth="1"/>
    <col min="103" max="104" width="16" customWidth="1"/>
    <col min="105" max="105" width="8.88671875" customWidth="1"/>
    <col min="106" max="106" width="16" customWidth="1"/>
    <col min="107" max="107" width="8.88671875" customWidth="1"/>
    <col min="108" max="110" width="16" customWidth="1"/>
    <col min="111" max="113" width="8.88671875" customWidth="1"/>
    <col min="114" max="114" width="16" customWidth="1"/>
    <col min="115" max="117" width="8.88671875" customWidth="1"/>
    <col min="118" max="118" width="16" customWidth="1"/>
    <col min="119" max="133" width="8.88671875" customWidth="1"/>
    <col min="134" max="134" width="16" customWidth="1"/>
    <col min="135" max="135" width="8.88671875" customWidth="1"/>
    <col min="136" max="136" width="16" customWidth="1"/>
    <col min="137" max="137" width="8.88671875" customWidth="1"/>
    <col min="138" max="138" width="16" customWidth="1"/>
    <col min="139" max="139" width="8.88671875" customWidth="1"/>
    <col min="140" max="140" width="16" customWidth="1"/>
    <col min="141" max="141" width="8.88671875" customWidth="1"/>
    <col min="142" max="142" width="16" customWidth="1"/>
    <col min="143" max="143" width="8.88671875" customWidth="1"/>
    <col min="144" max="144" width="16" customWidth="1"/>
    <col min="145" max="145" width="8.88671875" customWidth="1"/>
    <col min="146" max="146" width="16" customWidth="1"/>
    <col min="147" max="147" width="8.88671875" customWidth="1"/>
    <col min="148" max="148" width="16" customWidth="1"/>
    <col min="149" max="149" width="8.88671875" customWidth="1"/>
    <col min="150" max="150" width="16" customWidth="1"/>
    <col min="151" max="151" width="8.88671875" customWidth="1"/>
    <col min="152" max="152" width="16" customWidth="1"/>
    <col min="153" max="153" width="8.88671875" customWidth="1"/>
    <col min="154" max="154" width="16" customWidth="1"/>
    <col min="155" max="155" width="8.88671875" customWidth="1"/>
    <col min="156" max="156" width="16" customWidth="1"/>
    <col min="157" max="157" width="8.88671875" customWidth="1"/>
    <col min="158" max="158" width="16" customWidth="1"/>
    <col min="159" max="159" width="8.88671875" customWidth="1"/>
    <col min="160" max="160" width="16" customWidth="1"/>
    <col min="161" max="161" width="8.88671875" customWidth="1"/>
    <col min="162" max="162" width="16" customWidth="1"/>
    <col min="163" max="163" width="8.88671875" customWidth="1"/>
    <col min="164" max="164" width="16" customWidth="1"/>
    <col min="165" max="165" width="8.88671875" customWidth="1"/>
    <col min="166" max="166" width="16" customWidth="1"/>
    <col min="167" max="167" width="8.88671875" customWidth="1"/>
    <col min="168" max="168" width="16" customWidth="1"/>
    <col min="169" max="169" width="8.88671875" customWidth="1"/>
    <col min="170" max="170" width="16" customWidth="1"/>
    <col min="171" max="171" width="8.88671875" customWidth="1"/>
    <col min="172" max="172" width="16" customWidth="1"/>
    <col min="173" max="173" width="8.88671875" customWidth="1"/>
    <col min="174" max="174" width="16" customWidth="1"/>
    <col min="175" max="175" width="8.88671875" customWidth="1"/>
    <col min="176" max="176" width="16" customWidth="1"/>
    <col min="177" max="177" width="8.88671875" customWidth="1"/>
    <col min="178" max="178" width="16" customWidth="1"/>
    <col min="179" max="179" width="8.88671875" customWidth="1"/>
    <col min="180" max="180" width="16" customWidth="1"/>
    <col min="181" max="181" width="8.88671875" customWidth="1"/>
    <col min="182" max="182" width="16" customWidth="1"/>
    <col min="183" max="183" width="8.88671875" customWidth="1"/>
    <col min="184" max="184" width="16" customWidth="1"/>
    <col min="185" max="185" width="8.88671875" customWidth="1"/>
    <col min="186" max="186" width="16" customWidth="1"/>
    <col min="187" max="187" width="8.88671875" customWidth="1"/>
    <col min="188" max="188" width="16" customWidth="1"/>
    <col min="189" max="189" width="8.88671875" customWidth="1"/>
    <col min="190" max="190" width="16" customWidth="1"/>
    <col min="191" max="191" width="8.88671875" customWidth="1"/>
    <col min="192" max="192" width="16" customWidth="1"/>
    <col min="193" max="193" width="8.88671875" customWidth="1"/>
    <col min="194" max="194" width="16" customWidth="1"/>
    <col min="195" max="195" width="8.88671875" customWidth="1"/>
    <col min="196" max="196" width="16" customWidth="1"/>
    <col min="197" max="197" width="8.88671875" customWidth="1"/>
    <col min="198" max="198" width="16" customWidth="1"/>
    <col min="199" max="199" width="8.88671875" customWidth="1"/>
    <col min="200" max="200" width="16" customWidth="1"/>
    <col min="201" max="201" width="8.88671875" customWidth="1"/>
    <col min="202" max="202" width="16" customWidth="1"/>
    <col min="203" max="203" width="8.88671875" customWidth="1"/>
    <col min="204" max="204" width="16" customWidth="1"/>
    <col min="205" max="205" width="8.88671875" customWidth="1"/>
    <col min="206" max="206" width="16" customWidth="1"/>
    <col min="207" max="207" width="8.88671875" customWidth="1"/>
    <col min="208" max="208" width="16" customWidth="1"/>
    <col min="209" max="209" width="8.88671875" customWidth="1"/>
    <col min="210" max="210" width="16" customWidth="1"/>
    <col min="211" max="211" width="8.88671875" customWidth="1"/>
    <col min="212" max="213" width="16" customWidth="1"/>
    <col min="214" max="214" width="8.88671875" customWidth="1"/>
    <col min="215" max="216" width="16" customWidth="1"/>
    <col min="217" max="217" width="8.88671875" customWidth="1"/>
    <col min="218" max="219" width="16" customWidth="1"/>
    <col min="220" max="220" width="8.88671875" customWidth="1"/>
    <col min="221" max="222" width="16" customWidth="1"/>
    <col min="223" max="223" width="8.88671875" customWidth="1"/>
    <col min="224" max="225" width="16" customWidth="1"/>
    <col min="226" max="226" width="8.88671875" customWidth="1"/>
    <col min="227" max="228" width="16" customWidth="1"/>
    <col min="229" max="229" width="8.88671875" customWidth="1"/>
    <col min="230" max="231" width="16" customWidth="1"/>
    <col min="232" max="233" width="8.88671875" customWidth="1"/>
    <col min="234" max="234" width="16" customWidth="1"/>
    <col min="235" max="235" width="8.88671875" customWidth="1"/>
    <col min="236" max="236" width="16" customWidth="1"/>
    <col min="237" max="237" width="8.88671875" customWidth="1"/>
    <col min="238" max="238" width="16" customWidth="1"/>
    <col min="239" max="239" width="8.88671875" customWidth="1"/>
    <col min="240" max="240" width="16" customWidth="1"/>
    <col min="241" max="241" width="8.88671875" customWidth="1"/>
    <col min="242" max="242" width="16" customWidth="1"/>
    <col min="243" max="243" width="8.88671875" customWidth="1"/>
    <col min="244" max="244" width="16" customWidth="1"/>
    <col min="245" max="245" width="8.88671875" customWidth="1"/>
    <col min="246" max="246" width="16" customWidth="1"/>
    <col min="247" max="247" width="8.88671875" customWidth="1"/>
    <col min="248" max="248" width="16" customWidth="1"/>
    <col min="249" max="249" width="8.88671875" customWidth="1"/>
    <col min="250" max="250" width="16" customWidth="1"/>
    <col min="251" max="251" width="8.88671875" customWidth="1"/>
    <col min="252" max="252" width="16" customWidth="1"/>
    <col min="253" max="253" width="8.88671875" customWidth="1"/>
    <col min="254" max="254" width="16" customWidth="1"/>
    <col min="255" max="255" width="8.88671875" customWidth="1"/>
    <col min="256" max="256" width="16" customWidth="1"/>
    <col min="257" max="257" width="8.88671875" customWidth="1"/>
    <col min="258" max="258" width="16" customWidth="1"/>
    <col min="259" max="259" width="8.88671875" customWidth="1"/>
    <col min="260" max="260" width="16" customWidth="1"/>
    <col min="261" max="261" width="8.88671875" customWidth="1"/>
    <col min="262" max="262" width="16" customWidth="1"/>
    <col min="263" max="263" width="8.88671875" customWidth="1"/>
    <col min="264" max="264" width="16" customWidth="1"/>
    <col min="265" max="265" width="8.88671875" customWidth="1"/>
    <col min="266" max="266" width="16" customWidth="1"/>
    <col min="267" max="267" width="8.88671875" customWidth="1"/>
    <col min="268" max="268" width="16" customWidth="1"/>
    <col min="269" max="269" width="8.88671875" customWidth="1"/>
    <col min="270" max="270" width="16" customWidth="1"/>
    <col min="271" max="271" width="8.88671875" customWidth="1"/>
    <col min="272" max="272" width="16" customWidth="1"/>
    <col min="273" max="273" width="8.88671875" customWidth="1"/>
    <col min="274" max="274" width="16" customWidth="1"/>
    <col min="275" max="275" width="8.88671875" customWidth="1"/>
    <col min="276" max="276" width="16" customWidth="1"/>
    <col min="277" max="277" width="8.88671875" customWidth="1"/>
    <col min="278" max="278" width="16" customWidth="1"/>
    <col min="279" max="279" width="8.88671875" customWidth="1"/>
    <col min="280" max="280" width="16" customWidth="1"/>
    <col min="281" max="281" width="8.88671875" customWidth="1"/>
    <col min="282" max="282" width="16" customWidth="1"/>
    <col min="283" max="283" width="8.88671875" customWidth="1"/>
    <col min="284" max="284" width="16" customWidth="1"/>
    <col min="285" max="285" width="8.88671875" customWidth="1"/>
    <col min="286" max="286" width="16" customWidth="1"/>
    <col min="287" max="287" width="8.88671875" customWidth="1"/>
    <col min="288" max="288" width="16" customWidth="1"/>
    <col min="289" max="289" width="8.88671875" customWidth="1"/>
    <col min="290" max="290" width="16" customWidth="1"/>
    <col min="291" max="291" width="8.88671875" customWidth="1"/>
    <col min="292" max="292" width="16" customWidth="1"/>
    <col min="293" max="293" width="8.88671875" customWidth="1"/>
    <col min="294" max="294" width="16" customWidth="1"/>
    <col min="295" max="296" width="8.88671875" customWidth="1"/>
    <col min="297" max="297" width="16" customWidth="1"/>
    <col min="298" max="312" width="8.88671875" customWidth="1"/>
    <col min="313" max="313" width="16" customWidth="1"/>
    <col min="314" max="314" width="8.88671875" customWidth="1"/>
    <col min="315" max="315" width="16" customWidth="1"/>
    <col min="316" max="316" width="8.88671875" customWidth="1"/>
    <col min="317" max="317" width="16" customWidth="1"/>
    <col min="318" max="318" width="8.88671875" customWidth="1"/>
    <col min="319" max="319" width="16" customWidth="1"/>
    <col min="320" max="320" width="8.88671875" customWidth="1"/>
    <col min="321" max="321" width="16" customWidth="1"/>
    <col min="322" max="322" width="8.88671875" customWidth="1"/>
    <col min="323" max="323" width="16" customWidth="1"/>
    <col min="324" max="324" width="8.88671875" customWidth="1"/>
    <col min="325" max="325" width="16" customWidth="1"/>
    <col min="326" max="326" width="8.88671875" customWidth="1"/>
    <col min="327" max="327" width="16" customWidth="1"/>
    <col min="328" max="328" width="8.88671875" customWidth="1"/>
    <col min="329" max="329" width="16" customWidth="1"/>
    <col min="330" max="330" width="8.88671875" customWidth="1"/>
    <col min="331" max="331" width="16" customWidth="1"/>
    <col min="332" max="332" width="8.88671875" customWidth="1"/>
    <col min="333" max="333" width="16" customWidth="1"/>
    <col min="334" max="334" width="8.88671875" customWidth="1"/>
    <col min="335" max="335" width="16" customWidth="1"/>
    <col min="336" max="336" width="8.88671875" customWidth="1"/>
    <col min="337" max="337" width="16" customWidth="1"/>
    <col min="338" max="338" width="8.88671875" customWidth="1"/>
    <col min="339" max="339" width="16" customWidth="1"/>
    <col min="340" max="340" width="8.88671875" customWidth="1"/>
    <col min="341" max="341" width="16" customWidth="1"/>
    <col min="342" max="342" width="8.88671875" customWidth="1"/>
    <col min="343" max="343" width="16" customWidth="1"/>
    <col min="344" max="344" width="8.88671875" customWidth="1"/>
    <col min="345" max="345" width="16" customWidth="1"/>
    <col min="346" max="346" width="8.88671875" customWidth="1"/>
    <col min="347" max="347" width="16" customWidth="1"/>
    <col min="348" max="348" width="8.88671875" customWidth="1"/>
    <col min="349" max="349" width="16" customWidth="1"/>
    <col min="350" max="350" width="8.88671875" customWidth="1"/>
    <col min="351" max="352" width="16" customWidth="1"/>
    <col min="353" max="353" width="8.88671875" customWidth="1"/>
    <col min="354" max="354" width="16" customWidth="1"/>
    <col min="355" max="356" width="8.88671875" customWidth="1"/>
    <col min="357" max="357" width="16" customWidth="1"/>
    <col min="358" max="358" width="8.88671875" customWidth="1"/>
    <col min="359" max="359" width="16" customWidth="1"/>
    <col min="360" max="360" width="8.88671875" customWidth="1"/>
    <col min="361" max="361" width="16" customWidth="1"/>
    <col min="362" max="362" width="8.88671875" customWidth="1"/>
    <col min="363" max="363" width="16" customWidth="1"/>
    <col min="364" max="364" width="8.88671875" customWidth="1"/>
    <col min="365" max="365" width="16" customWidth="1"/>
    <col min="366" max="366" width="8.88671875" customWidth="1"/>
    <col min="367" max="367" width="16" customWidth="1"/>
    <col min="368" max="368" width="8.88671875" customWidth="1"/>
    <col min="369" max="369" width="16" customWidth="1"/>
    <col min="370" max="370" width="8.88671875" customWidth="1"/>
    <col min="371" max="371" width="16" customWidth="1"/>
    <col min="372" max="372" width="8.88671875" customWidth="1"/>
    <col min="373" max="373" width="16" customWidth="1"/>
    <col min="374" max="374" width="8.88671875" customWidth="1"/>
    <col min="375" max="375" width="16" customWidth="1"/>
    <col min="376" max="376" width="8.88671875" customWidth="1"/>
    <col min="377" max="377" width="16" customWidth="1"/>
    <col min="378" max="378" width="8.88671875" customWidth="1"/>
    <col min="379" max="379" width="16" customWidth="1"/>
    <col min="380" max="380" width="8.88671875" customWidth="1"/>
    <col min="381" max="381" width="16" customWidth="1"/>
    <col min="382" max="382" width="8.88671875" customWidth="1"/>
    <col min="383" max="383" width="16" customWidth="1"/>
    <col min="384" max="384" width="8.88671875" customWidth="1"/>
    <col min="385" max="385" width="16" customWidth="1"/>
    <col min="386" max="386" width="8.88671875" customWidth="1"/>
    <col min="387" max="387" width="16" customWidth="1"/>
    <col min="388" max="388" width="8.88671875" customWidth="1"/>
    <col min="389" max="389" width="16" customWidth="1"/>
    <col min="390" max="390" width="8.88671875" customWidth="1"/>
    <col min="391" max="391" width="16" customWidth="1"/>
    <col min="392" max="392" width="8.88671875" customWidth="1"/>
    <col min="393" max="393" width="16" customWidth="1"/>
    <col min="394" max="394" width="8.88671875" customWidth="1"/>
    <col min="395" max="395" width="16" customWidth="1"/>
    <col min="396" max="396" width="8.88671875" customWidth="1"/>
    <col min="397" max="397" width="16" customWidth="1"/>
    <col min="398" max="398" width="8.88671875" customWidth="1"/>
    <col min="399" max="399" width="16" customWidth="1"/>
    <col min="400" max="400" width="8.88671875" customWidth="1"/>
    <col min="401" max="401" width="16" customWidth="1"/>
    <col min="402" max="402" width="8.88671875" customWidth="1"/>
    <col min="403" max="403" width="16" customWidth="1"/>
    <col min="404" max="404" width="8.88671875" customWidth="1"/>
    <col min="405" max="405" width="16" customWidth="1"/>
    <col min="406" max="406" width="8.88671875" customWidth="1"/>
    <col min="407" max="407" width="16" customWidth="1"/>
    <col min="408" max="408" width="8.88671875" customWidth="1"/>
    <col min="409" max="409" width="16" customWidth="1"/>
    <col min="410" max="410" width="8.88671875" customWidth="1"/>
    <col min="411" max="411" width="16" customWidth="1"/>
    <col min="412" max="412" width="8.88671875" customWidth="1"/>
    <col min="413" max="413" width="16" customWidth="1"/>
    <col min="414" max="414" width="8.88671875" customWidth="1"/>
    <col min="415" max="415" width="16" customWidth="1"/>
    <col min="416" max="417" width="8.88671875" customWidth="1"/>
    <col min="418" max="418" width="16" customWidth="1"/>
    <col min="419" max="419" width="8.88671875" customWidth="1"/>
    <col min="420" max="420" width="16" customWidth="1"/>
    <col min="421" max="421" width="8.88671875" customWidth="1"/>
    <col min="422" max="422" width="16" customWidth="1"/>
    <col min="423" max="423" width="8.88671875" customWidth="1"/>
    <col min="424" max="424" width="16" customWidth="1"/>
    <col min="425" max="425" width="8.88671875" customWidth="1"/>
    <col min="426" max="426" width="16" customWidth="1"/>
    <col min="427" max="427" width="8.88671875" customWidth="1"/>
    <col min="428" max="428" width="16" customWidth="1"/>
    <col min="429" max="429" width="8.88671875" customWidth="1"/>
    <col min="430" max="430" width="16" customWidth="1"/>
    <col min="431" max="432" width="8.88671875" customWidth="1"/>
    <col min="433" max="435" width="16" customWidth="1"/>
    <col min="436" max="438" width="8.88671875" customWidth="1"/>
    <col min="439" max="439" width="16" customWidth="1"/>
    <col min="440" max="440" width="8.88671875" customWidth="1"/>
    <col min="441" max="441" width="16" customWidth="1"/>
    <col min="442" max="442" width="8.88671875" customWidth="1"/>
    <col min="443" max="443" width="16" customWidth="1"/>
    <col min="444" max="444" width="8.88671875" customWidth="1"/>
    <col min="445" max="446" width="16" customWidth="1"/>
    <col min="447" max="447" width="8.88671875" customWidth="1"/>
    <col min="448" max="448" width="16" customWidth="1"/>
    <col min="449" max="449" width="8.88671875" customWidth="1"/>
    <col min="450" max="450" width="16" customWidth="1"/>
    <col min="451" max="451" width="8.88671875" customWidth="1"/>
    <col min="452" max="452" width="16" customWidth="1"/>
    <col min="453" max="453" width="8.88671875" customWidth="1"/>
    <col min="454" max="454" width="16" customWidth="1"/>
    <col min="455" max="455" width="8.88671875" customWidth="1"/>
    <col min="456" max="456" width="16" customWidth="1"/>
    <col min="457" max="457" width="8.88671875" customWidth="1"/>
    <col min="458" max="458" width="16" customWidth="1"/>
    <col min="459" max="459" width="8.88671875" customWidth="1"/>
    <col min="460" max="460" width="16" customWidth="1"/>
    <col min="461" max="461" width="8.88671875" customWidth="1"/>
    <col min="462" max="462" width="16" customWidth="1"/>
    <col min="463" max="463" width="8.88671875" customWidth="1"/>
    <col min="464" max="464" width="16" customWidth="1"/>
    <col min="465" max="465" width="8.88671875" customWidth="1"/>
    <col min="466" max="466" width="16" customWidth="1"/>
    <col min="467" max="467" width="8.88671875" customWidth="1"/>
    <col min="468" max="468" width="16" customWidth="1"/>
    <col min="469" max="469" width="8.88671875" customWidth="1"/>
    <col min="470" max="470" width="16" customWidth="1"/>
    <col min="471" max="471" width="8.88671875" customWidth="1"/>
    <col min="472" max="472" width="16" customWidth="1"/>
    <col min="473" max="473" width="8.88671875" customWidth="1"/>
    <col min="474" max="474" width="16" customWidth="1"/>
    <col min="475" max="475" width="8.88671875" customWidth="1"/>
    <col min="476" max="476" width="16" customWidth="1"/>
    <col min="477" max="477" width="8.88671875" customWidth="1"/>
    <col min="478" max="478" width="16" customWidth="1"/>
    <col min="479" max="479" width="8.88671875" customWidth="1"/>
    <col min="480" max="480" width="16" customWidth="1"/>
    <col min="481" max="481" width="8.88671875" customWidth="1"/>
    <col min="482" max="482" width="16" customWidth="1"/>
    <col min="483" max="483" width="8.88671875" customWidth="1"/>
    <col min="484" max="484" width="16" customWidth="1"/>
    <col min="485" max="485" width="8.88671875" customWidth="1"/>
    <col min="486" max="486" width="16" customWidth="1"/>
    <col min="487" max="487" width="8.88671875" customWidth="1"/>
    <col min="488" max="489" width="16" customWidth="1"/>
    <col min="490" max="490" width="8.88671875" customWidth="1"/>
    <col min="491" max="491" width="16" customWidth="1"/>
    <col min="492" max="492" width="8.88671875" customWidth="1"/>
    <col min="493" max="493" width="16" customWidth="1"/>
    <col min="494" max="494" width="8.88671875" customWidth="1"/>
    <col min="495" max="495" width="16" customWidth="1"/>
    <col min="496" max="496" width="8.88671875" customWidth="1"/>
    <col min="497" max="497" width="16" customWidth="1"/>
    <col min="498" max="498" width="8.88671875" customWidth="1"/>
    <col min="499" max="499" width="16" customWidth="1"/>
    <col min="500" max="500" width="8.88671875" customWidth="1"/>
    <col min="501" max="501" width="16" customWidth="1"/>
    <col min="502" max="502" width="8.88671875" customWidth="1"/>
    <col min="503" max="503" width="16" customWidth="1"/>
    <col min="504" max="504" width="8.88671875" customWidth="1"/>
    <col min="505" max="505" width="16" customWidth="1"/>
    <col min="506" max="506" width="8.88671875" customWidth="1"/>
    <col min="507" max="507" width="16" customWidth="1"/>
    <col min="508" max="508" width="8.88671875" customWidth="1"/>
    <col min="509" max="510" width="16" customWidth="1"/>
    <col min="511" max="511" width="8.88671875" customWidth="1"/>
    <col min="512" max="513" width="16" customWidth="1"/>
    <col min="514" max="514" width="8.88671875" customWidth="1"/>
    <col min="515" max="515" width="16" customWidth="1"/>
    <col min="516" max="516" width="8.88671875" customWidth="1"/>
    <col min="517" max="517" width="16" customWidth="1"/>
    <col min="518" max="518" width="8.88671875" customWidth="1"/>
    <col min="519" max="519" width="16" customWidth="1"/>
    <col min="520" max="520" width="8.88671875" customWidth="1"/>
    <col min="521" max="521" width="16" customWidth="1"/>
    <col min="522" max="522" width="8.88671875" customWidth="1"/>
    <col min="523" max="523" width="16" customWidth="1"/>
    <col min="524" max="524" width="8.88671875" customWidth="1"/>
    <col min="525" max="525" width="16" customWidth="1"/>
    <col min="526" max="526" width="8.88671875" customWidth="1"/>
    <col min="527" max="527" width="16" customWidth="1"/>
    <col min="528" max="528" width="8.88671875" customWidth="1"/>
    <col min="529" max="529" width="16" customWidth="1"/>
    <col min="530" max="530" width="8.88671875" customWidth="1"/>
    <col min="531" max="532" width="16" customWidth="1"/>
    <col min="533" max="533" width="8.88671875" customWidth="1"/>
    <col min="534" max="535" width="16" customWidth="1"/>
    <col min="536" max="536" width="8.88671875" customWidth="1"/>
    <col min="537" max="538" width="16" customWidth="1"/>
    <col min="539" max="539" width="8.88671875" customWidth="1"/>
    <col min="540" max="541" width="16" customWidth="1"/>
    <col min="542" max="542" width="8.88671875" customWidth="1"/>
    <col min="543" max="544" width="16" customWidth="1"/>
    <col min="545" max="545" width="8.88671875" customWidth="1"/>
    <col min="546" max="547" width="16" customWidth="1"/>
    <col min="548" max="548" width="8.88671875" customWidth="1"/>
    <col min="549" max="550" width="16" customWidth="1"/>
    <col min="551" max="551" width="8.88671875" customWidth="1"/>
    <col min="552" max="553" width="16" customWidth="1"/>
    <col min="554" max="554" width="8.88671875" customWidth="1"/>
    <col min="555" max="556" width="16" customWidth="1"/>
    <col min="557" max="557" width="8.88671875" customWidth="1"/>
    <col min="558" max="559" width="16" customWidth="1"/>
    <col min="560" max="560" width="8.88671875" customWidth="1"/>
    <col min="561" max="562" width="16" customWidth="1"/>
    <col min="563" max="563" width="8.88671875" customWidth="1"/>
    <col min="564" max="565" width="16" customWidth="1"/>
    <col min="566" max="566" width="8.88671875" customWidth="1"/>
    <col min="567" max="568" width="16" customWidth="1"/>
    <col min="569" max="569" width="8.88671875" customWidth="1"/>
    <col min="570" max="571" width="16" customWidth="1"/>
    <col min="572" max="572" width="8.88671875" customWidth="1"/>
    <col min="573" max="574" width="16" customWidth="1"/>
    <col min="575" max="575" width="8.88671875" customWidth="1"/>
    <col min="576" max="577" width="16" customWidth="1"/>
    <col min="578" max="578" width="8.88671875" customWidth="1"/>
    <col min="579" max="580" width="16" customWidth="1"/>
    <col min="581" max="581" width="8.88671875" customWidth="1"/>
    <col min="582" max="583" width="16" customWidth="1"/>
    <col min="584" max="584" width="8.88671875" customWidth="1"/>
    <col min="585" max="586" width="16" customWidth="1"/>
    <col min="587" max="587" width="8.88671875" customWidth="1"/>
    <col min="588" max="589" width="16" customWidth="1"/>
    <col min="590" max="590" width="8.88671875" customWidth="1"/>
    <col min="591" max="592" width="16" customWidth="1"/>
    <col min="593" max="593" width="8.88671875" customWidth="1"/>
    <col min="594" max="595" width="16" customWidth="1"/>
    <col min="596" max="596" width="8.88671875" customWidth="1"/>
    <col min="597" max="598" width="16" customWidth="1"/>
    <col min="599" max="599" width="8.88671875" customWidth="1"/>
    <col min="600" max="601" width="16" customWidth="1"/>
    <col min="602" max="602" width="8.88671875" customWidth="1"/>
    <col min="603" max="604" width="16" customWidth="1"/>
    <col min="605" max="605" width="8.88671875" customWidth="1"/>
    <col min="606" max="607" width="16" customWidth="1"/>
    <col min="608" max="608" width="8.88671875" customWidth="1"/>
    <col min="609" max="610" width="16" customWidth="1"/>
    <col min="611" max="611" width="8.88671875" customWidth="1"/>
    <col min="612" max="613" width="16" customWidth="1"/>
    <col min="614" max="614" width="8.88671875" customWidth="1"/>
    <col min="615" max="616" width="16" customWidth="1"/>
    <col min="617" max="617" width="8.88671875" customWidth="1"/>
    <col min="618" max="619" width="16" customWidth="1"/>
    <col min="620" max="620" width="8.88671875" customWidth="1"/>
    <col min="621" max="622" width="16" customWidth="1"/>
    <col min="623" max="623" width="8.88671875" customWidth="1"/>
    <col min="624" max="625" width="16" customWidth="1"/>
    <col min="626" max="626" width="8.88671875" customWidth="1"/>
    <col min="627" max="628" width="16" customWidth="1"/>
    <col min="629" max="629" width="8.88671875" customWidth="1"/>
    <col min="630" max="631" width="16" customWidth="1"/>
    <col min="632" max="632" width="8.88671875" customWidth="1"/>
    <col min="633" max="634" width="16" customWidth="1"/>
    <col min="635" max="635" width="8.88671875" customWidth="1"/>
    <col min="636" max="637" width="16" customWidth="1"/>
    <col min="638" max="638" width="8.88671875" customWidth="1"/>
    <col min="639" max="640" width="16" customWidth="1"/>
    <col min="641" max="641" width="8.88671875" customWidth="1"/>
    <col min="642" max="643" width="16" customWidth="1"/>
    <col min="644" max="644" width="8.88671875" customWidth="1"/>
    <col min="645" max="646" width="16" customWidth="1"/>
    <col min="647" max="647" width="8.88671875" customWidth="1"/>
    <col min="648" max="649" width="16" customWidth="1"/>
    <col min="650" max="650" width="8.88671875" customWidth="1"/>
    <col min="651" max="652" width="16" customWidth="1"/>
    <col min="653" max="653" width="8.88671875" customWidth="1"/>
    <col min="654" max="655" width="16" customWidth="1"/>
    <col min="656" max="656" width="8.88671875" customWidth="1"/>
    <col min="657" max="658" width="16" customWidth="1"/>
    <col min="659" max="659" width="8.88671875" customWidth="1"/>
    <col min="660" max="661" width="16" customWidth="1"/>
    <col min="662" max="662" width="8.88671875" customWidth="1"/>
    <col min="663" max="664" width="16" customWidth="1"/>
    <col min="665" max="665" width="8.88671875" customWidth="1"/>
    <col min="666" max="667" width="16" customWidth="1"/>
    <col min="668" max="668" width="8.88671875" customWidth="1"/>
    <col min="669" max="670" width="16" customWidth="1"/>
    <col min="671" max="671" width="8.88671875" customWidth="1"/>
    <col min="672" max="673" width="16" customWidth="1"/>
    <col min="674" max="674" width="8.88671875" customWidth="1"/>
    <col min="675" max="676" width="16" customWidth="1"/>
    <col min="677" max="677" width="8.88671875" customWidth="1"/>
    <col min="678" max="679" width="16" customWidth="1"/>
    <col min="680" max="680" width="8.88671875" customWidth="1"/>
    <col min="681" max="682" width="16" customWidth="1"/>
    <col min="683" max="683" width="8.88671875" customWidth="1"/>
    <col min="684" max="685" width="16" customWidth="1"/>
    <col min="686" max="686" width="8.88671875" customWidth="1"/>
    <col min="687" max="688" width="16" customWidth="1"/>
    <col min="689" max="689" width="8.88671875" customWidth="1"/>
    <col min="690" max="691" width="16" customWidth="1"/>
    <col min="692" max="692" width="8.88671875" customWidth="1"/>
    <col min="693" max="694" width="16" customWidth="1"/>
    <col min="695" max="695" width="8.88671875" customWidth="1"/>
    <col min="696" max="697" width="16" customWidth="1"/>
    <col min="698" max="698" width="8.88671875" customWidth="1"/>
    <col min="699" max="700" width="16" customWidth="1"/>
    <col min="701" max="701" width="8.88671875" customWidth="1"/>
    <col min="702" max="703" width="16" customWidth="1"/>
    <col min="704" max="704" width="8.88671875" customWidth="1"/>
    <col min="705" max="706" width="16" customWidth="1"/>
    <col min="707" max="710" width="8.88671875" customWidth="1"/>
    <col min="711" max="711" width="16" customWidth="1"/>
    <col min="712" max="712" width="8.88671875" customWidth="1"/>
    <col min="713" max="715" width="16" customWidth="1"/>
    <col min="716" max="716" width="8.88671875" customWidth="1"/>
    <col min="717" max="718" width="16" customWidth="1"/>
    <col min="719" max="719" width="8.88671875" customWidth="1"/>
    <col min="720" max="722" width="16" customWidth="1"/>
    <col min="723" max="724" width="8.88671875" customWidth="1"/>
    <col min="725" max="725" width="16" customWidth="1"/>
    <col min="726" max="727" width="8.88671875" customWidth="1"/>
    <col min="728" max="729" width="16" customWidth="1"/>
    <col min="730" max="731" width="8.88671875" customWidth="1"/>
    <col min="732" max="733" width="16" customWidth="1"/>
    <col min="734" max="734" width="8.88671875" customWidth="1"/>
    <col min="735" max="736" width="16" customWidth="1"/>
    <col min="737" max="737" width="8.88671875" customWidth="1"/>
    <col min="738" max="739" width="16" customWidth="1"/>
    <col min="740" max="741" width="8.88671875" customWidth="1"/>
    <col min="742" max="743" width="16" customWidth="1"/>
    <col min="744" max="744" width="8.88671875" customWidth="1"/>
    <col min="745" max="746" width="16" customWidth="1"/>
    <col min="747" max="748" width="8.88671875" customWidth="1"/>
    <col min="749" max="750" width="16" customWidth="1"/>
    <col min="751" max="752" width="8.88671875" customWidth="1"/>
    <col min="753" max="754" width="16" customWidth="1"/>
    <col min="755" max="755" width="8.88671875" customWidth="1"/>
    <col min="756" max="756" width="16" customWidth="1"/>
    <col min="757" max="757" width="8.88671875" customWidth="1"/>
    <col min="758" max="758" width="16" customWidth="1"/>
    <col min="759" max="760" width="8.88671875" customWidth="1"/>
    <col min="761" max="761" width="16" customWidth="1"/>
    <col min="762" max="762" width="8.88671875" customWidth="1"/>
    <col min="763" max="763" width="16" customWidth="1"/>
    <col min="764" max="764" width="8.88671875" customWidth="1"/>
    <col min="765" max="766" width="16" customWidth="1"/>
    <col min="767" max="767" width="8.88671875" customWidth="1"/>
    <col min="768" max="769" width="16" customWidth="1"/>
    <col min="770" max="771" width="8.88671875" customWidth="1"/>
    <col min="772" max="773" width="16" customWidth="1"/>
    <col min="774" max="774" width="8.88671875" customWidth="1"/>
    <col min="775" max="775" width="16" customWidth="1"/>
    <col min="776" max="776" width="8.88671875" customWidth="1"/>
    <col min="777" max="777" width="16" customWidth="1"/>
    <col min="778" max="778" width="8.88671875" customWidth="1"/>
    <col min="779" max="779" width="16" customWidth="1"/>
    <col min="780" max="780" width="8.88671875" customWidth="1"/>
    <col min="781" max="781" width="16" customWidth="1"/>
    <col min="782" max="782" width="8.88671875" customWidth="1"/>
    <col min="783" max="783" width="16" customWidth="1"/>
    <col min="784" max="784" width="8.88671875" customWidth="1"/>
    <col min="785" max="785" width="16" customWidth="1"/>
    <col min="786" max="786" width="8.88671875" customWidth="1"/>
    <col min="787" max="787" width="16" customWidth="1"/>
    <col min="788" max="788" width="8.88671875" customWidth="1"/>
    <col min="789" max="789" width="16" customWidth="1"/>
    <col min="790" max="790" width="8.88671875" customWidth="1"/>
    <col min="791" max="792" width="16" customWidth="1"/>
    <col min="793" max="793" width="8.88671875" customWidth="1"/>
    <col min="794" max="794" width="16" customWidth="1"/>
    <col min="795" max="795" width="8.88671875" customWidth="1"/>
    <col min="796" max="798" width="16" customWidth="1"/>
    <col min="799" max="799" width="8.88671875" customWidth="1"/>
    <col min="800" max="803" width="16" customWidth="1"/>
    <col min="804" max="804" width="8.88671875" customWidth="1"/>
    <col min="805" max="808" width="16" customWidth="1"/>
    <col min="809" max="809" width="8.88671875" customWidth="1"/>
    <col min="810" max="816" width="16" customWidth="1"/>
    <col min="817" max="818" width="8.88671875" customWidth="1"/>
    <col min="819" max="819" width="16" customWidth="1"/>
    <col min="820" max="820" width="8.88671875" customWidth="1"/>
    <col min="821" max="821" width="16" customWidth="1"/>
    <col min="822" max="822" width="8.88671875" customWidth="1"/>
    <col min="823" max="823" width="16" customWidth="1"/>
    <col min="824" max="824" width="8.88671875" customWidth="1"/>
    <col min="825" max="825" width="16" customWidth="1"/>
    <col min="826" max="826" width="8.88671875" customWidth="1"/>
    <col min="827" max="827" width="16" customWidth="1"/>
    <col min="828" max="828" width="8.88671875" customWidth="1"/>
    <col min="829" max="829" width="16" customWidth="1"/>
    <col min="830" max="830" width="8.88671875" customWidth="1"/>
    <col min="831" max="831" width="16" customWidth="1"/>
    <col min="832" max="832" width="8.88671875" customWidth="1"/>
    <col min="833" max="833" width="16" customWidth="1"/>
    <col min="834" max="834" width="8.88671875" customWidth="1"/>
    <col min="835" max="835" width="16" customWidth="1"/>
    <col min="836" max="836" width="8.88671875" customWidth="1"/>
    <col min="837" max="837" width="16" customWidth="1"/>
    <col min="838" max="838" width="8.88671875" customWidth="1"/>
    <col min="839" max="839" width="16" customWidth="1"/>
    <col min="840" max="840" width="8.88671875" customWidth="1"/>
    <col min="841" max="841" width="16" customWidth="1"/>
    <col min="842" max="842" width="8.88671875" customWidth="1"/>
    <col min="843" max="843" width="16" customWidth="1"/>
    <col min="844" max="844" width="8.88671875" customWidth="1"/>
    <col min="845" max="845" width="16" customWidth="1"/>
    <col min="846" max="846" width="8.88671875" customWidth="1"/>
    <col min="847" max="847" width="16" customWidth="1"/>
    <col min="848" max="848" width="8.88671875" customWidth="1"/>
    <col min="849" max="849" width="16" customWidth="1"/>
    <col min="850" max="850" width="8.88671875" customWidth="1"/>
    <col min="851" max="851" width="16" customWidth="1"/>
    <col min="852" max="852" width="8.88671875" customWidth="1"/>
    <col min="853" max="853" width="16" customWidth="1"/>
    <col min="854" max="854" width="8.88671875" customWidth="1"/>
    <col min="855" max="855" width="16" customWidth="1"/>
    <col min="856" max="856" width="8.88671875" customWidth="1"/>
    <col min="857" max="857" width="16" customWidth="1"/>
    <col min="858" max="858" width="8.88671875" customWidth="1"/>
    <col min="859" max="859" width="16" customWidth="1"/>
    <col min="860" max="860" width="8.88671875" customWidth="1"/>
    <col min="861" max="861" width="16" customWidth="1"/>
    <col min="862" max="862" width="8.88671875" customWidth="1"/>
    <col min="863" max="863" width="16" customWidth="1"/>
    <col min="864" max="865" width="8.88671875" customWidth="1"/>
    <col min="866" max="866" width="16" customWidth="1"/>
    <col min="867" max="868" width="8.88671875" customWidth="1"/>
    <col min="869" max="869" width="16" customWidth="1"/>
    <col min="870" max="870" width="8.88671875" customWidth="1"/>
    <col min="871" max="871" width="16" customWidth="1"/>
    <col min="872" max="893" width="8.88671875" customWidth="1"/>
    <col min="894" max="894" width="16" customWidth="1"/>
    <col min="895" max="895" width="8.88671875" customWidth="1"/>
    <col min="896" max="896" width="16" customWidth="1"/>
    <col min="897" max="897" width="8.88671875" customWidth="1"/>
    <col min="898" max="898" width="16" customWidth="1"/>
    <col min="899" max="899" width="8.88671875" customWidth="1"/>
    <col min="900" max="900" width="16" customWidth="1"/>
    <col min="901" max="901" width="8.88671875" customWidth="1"/>
    <col min="902" max="902" width="16" customWidth="1"/>
    <col min="903" max="903" width="8.88671875" customWidth="1"/>
    <col min="904" max="904" width="16" customWidth="1"/>
    <col min="905" max="905" width="8.88671875" customWidth="1"/>
    <col min="906" max="906" width="16" customWidth="1"/>
    <col min="907" max="907" width="8.88671875" customWidth="1"/>
    <col min="908" max="908" width="16" customWidth="1"/>
    <col min="909" max="909" width="8.88671875" customWidth="1"/>
    <col min="910" max="910" width="16" customWidth="1"/>
    <col min="911" max="911" width="8.88671875" customWidth="1"/>
    <col min="912" max="912" width="16" customWidth="1"/>
    <col min="913" max="913" width="8.88671875" customWidth="1"/>
    <col min="914" max="914" width="16" customWidth="1"/>
    <col min="915" max="915" width="8.88671875" customWidth="1"/>
    <col min="916" max="916" width="16" customWidth="1"/>
    <col min="917" max="917" width="8.88671875" customWidth="1"/>
    <col min="918" max="918" width="16" customWidth="1"/>
    <col min="919" max="919" width="8.88671875" customWidth="1"/>
    <col min="920" max="920" width="16" customWidth="1"/>
    <col min="921" max="921" width="8.88671875" customWidth="1"/>
    <col min="922" max="922" width="16" customWidth="1"/>
    <col min="923" max="923" width="8.88671875" customWidth="1"/>
    <col min="924" max="924" width="16" customWidth="1"/>
    <col min="925" max="925" width="8.88671875" customWidth="1"/>
    <col min="926" max="926" width="16" customWidth="1"/>
    <col min="927" max="927" width="8.88671875" customWidth="1"/>
    <col min="928" max="928" width="16" customWidth="1"/>
    <col min="929" max="929" width="8.88671875" customWidth="1"/>
    <col min="930" max="930" width="16" customWidth="1"/>
    <col min="931" max="931" width="8.88671875" customWidth="1"/>
    <col min="932" max="932" width="16" customWidth="1"/>
    <col min="933" max="933" width="8.88671875" customWidth="1"/>
    <col min="934" max="934" width="16" customWidth="1"/>
    <col min="935" max="935" width="8.88671875" customWidth="1"/>
    <col min="936" max="936" width="16" customWidth="1"/>
    <col min="937" max="937" width="8.88671875" customWidth="1"/>
    <col min="938" max="938" width="16" customWidth="1"/>
    <col min="939" max="939" width="8.88671875" customWidth="1"/>
    <col min="940" max="940" width="16" customWidth="1"/>
    <col min="941" max="941" width="8.88671875" customWidth="1"/>
    <col min="942" max="942" width="16" customWidth="1"/>
    <col min="943" max="943" width="8.88671875" customWidth="1"/>
    <col min="944" max="944" width="16" customWidth="1"/>
    <col min="945" max="945" width="8.88671875" customWidth="1"/>
    <col min="946" max="946" width="16" customWidth="1"/>
    <col min="947" max="947" width="8.88671875" customWidth="1"/>
    <col min="948" max="948" width="16" customWidth="1"/>
    <col min="949" max="949" width="8.88671875" customWidth="1"/>
    <col min="950" max="950" width="16" customWidth="1"/>
    <col min="951" max="951" width="8.88671875" customWidth="1"/>
    <col min="952" max="952" width="16" customWidth="1"/>
    <col min="953" max="953" width="8.88671875" customWidth="1"/>
    <col min="954" max="954" width="16" customWidth="1"/>
    <col min="955" max="955" width="8.88671875" customWidth="1"/>
    <col min="956" max="956" width="16" customWidth="1"/>
    <col min="957" max="957" width="8.88671875" customWidth="1"/>
    <col min="958" max="958" width="16" customWidth="1"/>
    <col min="959" max="959" width="8.88671875" customWidth="1"/>
    <col min="960" max="960" width="16" customWidth="1"/>
    <col min="961" max="961" width="8.88671875" customWidth="1"/>
    <col min="962" max="962" width="16" customWidth="1"/>
    <col min="963" max="963" width="8.88671875" customWidth="1"/>
    <col min="964" max="964" width="16" customWidth="1"/>
    <col min="965" max="965" width="8.88671875" customWidth="1"/>
    <col min="966" max="966" width="16" customWidth="1"/>
    <col min="967" max="967" width="8.88671875" customWidth="1"/>
    <col min="968" max="968" width="16" customWidth="1"/>
    <col min="969" max="969" width="8.88671875" customWidth="1"/>
    <col min="970" max="970" width="16" customWidth="1"/>
    <col min="971" max="971" width="8.88671875" customWidth="1"/>
    <col min="972" max="972" width="16" customWidth="1"/>
    <col min="973" max="973" width="8.88671875" customWidth="1"/>
    <col min="974" max="974" width="16" customWidth="1"/>
    <col min="975" max="975" width="8.88671875" customWidth="1"/>
    <col min="976" max="976" width="16" customWidth="1"/>
    <col min="977" max="977" width="8.88671875" customWidth="1"/>
    <col min="978" max="978" width="16" customWidth="1"/>
    <col min="979" max="979" width="8.88671875" customWidth="1"/>
    <col min="980" max="980" width="16" customWidth="1"/>
    <col min="981" max="981" width="8.88671875" customWidth="1"/>
    <col min="982" max="982" width="16" customWidth="1"/>
    <col min="983" max="983" width="8.88671875" customWidth="1"/>
    <col min="984" max="984" width="16" customWidth="1"/>
    <col min="985" max="985" width="8.88671875" customWidth="1"/>
    <col min="986" max="986" width="16" customWidth="1"/>
    <col min="987" max="987" width="8.88671875" customWidth="1"/>
    <col min="988" max="988" width="16" customWidth="1"/>
    <col min="989" max="989" width="8.88671875" customWidth="1"/>
    <col min="990" max="990" width="16" customWidth="1"/>
    <col min="991" max="991" width="8.88671875" customWidth="1"/>
    <col min="992" max="992" width="16" customWidth="1"/>
    <col min="993" max="993" width="8.88671875" customWidth="1"/>
    <col min="994" max="994" width="16" customWidth="1"/>
    <col min="995" max="995" width="8.88671875" customWidth="1"/>
    <col min="996" max="996" width="16" customWidth="1"/>
    <col min="997" max="997" width="8.88671875" customWidth="1"/>
    <col min="998" max="998" width="16" customWidth="1"/>
    <col min="999" max="999" width="8.88671875" customWidth="1"/>
    <col min="1000" max="1000" width="16" customWidth="1"/>
    <col min="1001" max="1001" width="8.88671875" customWidth="1"/>
    <col min="1002" max="1002" width="16" customWidth="1"/>
    <col min="1003" max="1003" width="8.88671875" customWidth="1"/>
    <col min="1004" max="1004" width="16" customWidth="1"/>
    <col min="1005" max="1005" width="8.88671875" customWidth="1"/>
    <col min="1006" max="1006" width="16" customWidth="1"/>
    <col min="1007" max="1007" width="8.88671875" customWidth="1"/>
    <col min="1008" max="1008" width="16" customWidth="1"/>
    <col min="1009" max="1009" width="8.88671875" customWidth="1"/>
    <col min="1010" max="1010" width="16" customWidth="1"/>
    <col min="1011" max="1011" width="8.88671875" customWidth="1"/>
    <col min="1012" max="1012" width="16" customWidth="1"/>
    <col min="1013" max="1013" width="8.88671875" customWidth="1"/>
    <col min="1014" max="1014" width="16" customWidth="1"/>
    <col min="1015" max="1015" width="8.88671875" customWidth="1"/>
    <col min="1016" max="1016" width="16" customWidth="1"/>
    <col min="1017" max="1017" width="8.88671875" customWidth="1"/>
    <col min="1018" max="1018" width="16" customWidth="1"/>
    <col min="1019" max="1019" width="8.88671875" customWidth="1"/>
    <col min="1020" max="1020" width="16" customWidth="1"/>
    <col min="1021" max="1021" width="8.88671875" customWidth="1"/>
    <col min="1022" max="1022" width="16" customWidth="1"/>
    <col min="1023" max="1023" width="8.88671875" customWidth="1"/>
    <col min="1024" max="1024" width="16" customWidth="1"/>
    <col min="1025" max="1025" width="8.88671875" customWidth="1"/>
    <col min="1026" max="1026" width="16" customWidth="1"/>
    <col min="1027" max="1027" width="8.88671875" customWidth="1"/>
    <col min="1028" max="1028" width="16" customWidth="1"/>
    <col min="1029" max="1029" width="8.88671875" customWidth="1"/>
    <col min="1030" max="1030" width="16" customWidth="1"/>
    <col min="1031" max="1031" width="8.88671875" customWidth="1"/>
    <col min="1032" max="1032" width="16" customWidth="1"/>
    <col min="1033" max="1033" width="8.88671875" customWidth="1"/>
    <col min="1034" max="1034" width="16" customWidth="1"/>
    <col min="1035" max="1035" width="8.88671875" customWidth="1"/>
    <col min="1036" max="1036" width="16" customWidth="1"/>
    <col min="1037" max="1037" width="8.88671875" customWidth="1"/>
    <col min="1038" max="1038" width="16" customWidth="1"/>
    <col min="1039" max="1039" width="8.88671875" customWidth="1"/>
    <col min="1040" max="1040" width="16" customWidth="1"/>
    <col min="1041" max="1041" width="8.88671875" customWidth="1"/>
    <col min="1042" max="1042" width="16" customWidth="1"/>
    <col min="1043" max="1043" width="8.88671875" customWidth="1"/>
    <col min="1044" max="1044" width="16" customWidth="1"/>
    <col min="1045" max="1045" width="8.88671875" customWidth="1"/>
    <col min="1046" max="1046" width="16" customWidth="1"/>
    <col min="1047" max="1047" width="8.88671875" customWidth="1"/>
    <col min="1048" max="1048" width="16" customWidth="1"/>
    <col min="1049" max="1049" width="8.88671875" customWidth="1"/>
    <col min="1050" max="1050" width="16" customWidth="1"/>
    <col min="1051" max="1051" width="8.88671875" customWidth="1"/>
    <col min="1052" max="1052" width="16" customWidth="1"/>
    <col min="1053" max="1053" width="8.88671875" customWidth="1"/>
    <col min="1054" max="1054" width="16" customWidth="1"/>
    <col min="1055" max="1055" width="8.88671875" customWidth="1"/>
    <col min="1056" max="1056" width="16" customWidth="1"/>
    <col min="1057" max="1057" width="8.88671875" customWidth="1"/>
    <col min="1058" max="1058" width="16" customWidth="1"/>
    <col min="1059" max="1059" width="8.88671875" customWidth="1"/>
    <col min="1060" max="1060" width="16" customWidth="1"/>
    <col min="1061" max="1061" width="8.88671875" customWidth="1"/>
    <col min="1062" max="1062" width="16" customWidth="1"/>
    <col min="1063" max="1063" width="8.88671875" customWidth="1"/>
    <col min="1064" max="1064" width="16" customWidth="1"/>
    <col min="1065" max="1065" width="8.88671875" customWidth="1"/>
    <col min="1066" max="1066" width="16" customWidth="1"/>
    <col min="1067" max="1067" width="8.88671875" customWidth="1"/>
    <col min="1068" max="1068" width="16" customWidth="1"/>
    <col min="1069" max="1069" width="8.88671875" customWidth="1"/>
    <col min="1070" max="1070" width="16" customWidth="1"/>
    <col min="1071" max="1071" width="8.88671875" customWidth="1"/>
    <col min="1072" max="1072" width="16" customWidth="1"/>
    <col min="1073" max="1073" width="8.88671875" customWidth="1"/>
    <col min="1074" max="1074" width="16" customWidth="1"/>
    <col min="1075" max="1075" width="8.88671875" customWidth="1"/>
    <col min="1076" max="1076" width="16" customWidth="1"/>
    <col min="1077" max="1077" width="8.88671875" customWidth="1"/>
    <col min="1078" max="1078" width="16" customWidth="1"/>
    <col min="1079" max="1079" width="8.88671875" customWidth="1"/>
    <col min="1080" max="1080" width="16" customWidth="1"/>
    <col min="1081" max="1081" width="8.88671875" customWidth="1"/>
    <col min="1082" max="1082" width="16" customWidth="1"/>
    <col min="1083" max="1083" width="8.88671875" customWidth="1"/>
    <col min="1084" max="1084" width="16" customWidth="1"/>
    <col min="1085" max="1085" width="8.88671875" customWidth="1"/>
    <col min="1086" max="1086" width="16" customWidth="1"/>
    <col min="1087" max="1087" width="8.88671875" customWidth="1"/>
    <col min="1088" max="1088" width="16" customWidth="1"/>
    <col min="1089" max="1089" width="8.88671875" customWidth="1"/>
    <col min="1090" max="1090" width="16" customWidth="1"/>
    <col min="1091" max="1091" width="8.88671875" customWidth="1"/>
    <col min="1092" max="1092" width="16" customWidth="1"/>
    <col min="1093" max="1093" width="8.88671875" customWidth="1"/>
    <col min="1094" max="1094" width="16" customWidth="1"/>
    <col min="1095" max="1095" width="8.88671875" customWidth="1"/>
    <col min="1096" max="1096" width="16" customWidth="1"/>
    <col min="1097" max="1097" width="8.88671875" customWidth="1"/>
    <col min="1098" max="1098" width="16" customWidth="1"/>
    <col min="1099" max="1099" width="8.88671875" customWidth="1"/>
    <col min="1100" max="1100" width="16" customWidth="1"/>
    <col min="1101" max="1101" width="8.88671875" customWidth="1"/>
    <col min="1102" max="1102" width="16" customWidth="1"/>
    <col min="1103" max="1103" width="8.88671875" customWidth="1"/>
    <col min="1104" max="1104" width="16" customWidth="1"/>
    <col min="1105" max="1105" width="8.88671875" customWidth="1"/>
    <col min="1106" max="1106" width="16" customWidth="1"/>
    <col min="1107" max="1107" width="8.88671875" customWidth="1"/>
    <col min="1108" max="1108" width="16" customWidth="1"/>
    <col min="1109" max="1109" width="8.88671875" customWidth="1"/>
    <col min="1110" max="1110" width="16" customWidth="1"/>
    <col min="1111" max="1111" width="8.88671875" customWidth="1"/>
    <col min="1112" max="1112" width="16" customWidth="1"/>
    <col min="1113" max="1113" width="8.88671875" customWidth="1"/>
    <col min="1114" max="1114" width="16" customWidth="1"/>
    <col min="1115" max="1115" width="8.88671875" customWidth="1"/>
    <col min="1116" max="1116" width="16" customWidth="1"/>
    <col min="1117" max="1169" width="8.88671875" customWidth="1"/>
    <col min="1170" max="1171" width="16" customWidth="1"/>
    <col min="1172" max="1172" width="8.88671875" customWidth="1"/>
    <col min="1173" max="1174" width="16" customWidth="1"/>
    <col min="1175" max="1175" width="8.88671875" customWidth="1"/>
    <col min="1176" max="1177" width="16" customWidth="1"/>
    <col min="1178" max="1178" width="8.88671875" customWidth="1"/>
    <col min="1179" max="1180" width="16" customWidth="1"/>
    <col min="1181" max="1181" width="8.88671875" customWidth="1"/>
    <col min="1182" max="1183" width="16" customWidth="1"/>
    <col min="1184" max="1184" width="8.88671875" customWidth="1"/>
    <col min="1185" max="1186" width="16" customWidth="1"/>
    <col min="1187" max="1187" width="8.88671875" customWidth="1"/>
    <col min="1188" max="1189" width="16" customWidth="1"/>
    <col min="1190" max="1190" width="8.88671875" customWidth="1"/>
    <col min="1191" max="1192" width="16" customWidth="1"/>
    <col min="1193" max="1193" width="8.88671875" customWidth="1"/>
    <col min="1194" max="1195" width="16" customWidth="1"/>
    <col min="1196" max="1196" width="8.88671875" customWidth="1"/>
    <col min="1197" max="1198" width="16" customWidth="1"/>
    <col min="1199" max="1199" width="8.88671875" customWidth="1"/>
    <col min="1200" max="1201" width="16" customWidth="1"/>
    <col min="1202" max="1202" width="8.88671875" customWidth="1"/>
    <col min="1203" max="1204" width="16" customWidth="1"/>
    <col min="1205" max="1205" width="8.88671875" customWidth="1"/>
    <col min="1206" max="1207" width="16" customWidth="1"/>
    <col min="1208" max="1208" width="8.88671875" customWidth="1"/>
    <col min="1209" max="1210" width="16" customWidth="1"/>
    <col min="1211" max="1211" width="8.88671875" customWidth="1"/>
    <col min="1212" max="1213" width="16" customWidth="1"/>
    <col min="1214" max="1214" width="8.88671875" customWidth="1"/>
    <col min="1215" max="1216" width="16" customWidth="1"/>
    <col min="1217" max="1217" width="8.88671875" customWidth="1"/>
    <col min="1218" max="1219" width="16" customWidth="1"/>
    <col min="1220" max="1220" width="8.88671875" customWidth="1"/>
    <col min="1221" max="1222" width="16" customWidth="1"/>
    <col min="1223" max="1223" width="8.88671875" customWidth="1"/>
    <col min="1224" max="1225" width="16" customWidth="1"/>
    <col min="1226" max="1226" width="8.88671875" customWidth="1"/>
    <col min="1227" max="1228" width="16" customWidth="1"/>
    <col min="1229" max="1229" width="8.88671875" customWidth="1"/>
    <col min="1230" max="1231" width="16" customWidth="1"/>
    <col min="1232" max="1232" width="8.88671875" customWidth="1"/>
    <col min="1233" max="1234" width="16" customWidth="1"/>
    <col min="1235" max="1235" width="8.88671875" customWidth="1"/>
    <col min="1236" max="1237" width="16" customWidth="1"/>
    <col min="1238" max="1238" width="8.88671875" customWidth="1"/>
    <col min="1239" max="1240" width="16" customWidth="1"/>
    <col min="1241" max="1241" width="8.88671875" customWidth="1"/>
    <col min="1242" max="1243" width="16" customWidth="1"/>
    <col min="1244" max="1244" width="8.88671875" customWidth="1"/>
    <col min="1245" max="1246" width="16" customWidth="1"/>
    <col min="1247" max="1247" width="8.88671875" customWidth="1"/>
    <col min="1248" max="1249" width="16" customWidth="1"/>
    <col min="1250" max="1250" width="8.88671875" customWidth="1"/>
    <col min="1251" max="1252" width="16" customWidth="1"/>
    <col min="1253" max="1253" width="8.88671875" customWidth="1"/>
    <col min="1254" max="1255" width="16" customWidth="1"/>
    <col min="1256" max="1256" width="8.88671875" customWidth="1"/>
    <col min="1257" max="1258" width="16" customWidth="1"/>
    <col min="1259" max="1259" width="8.88671875" customWidth="1"/>
    <col min="1260" max="1261" width="16" customWidth="1"/>
    <col min="1262" max="1262" width="8.88671875" customWidth="1"/>
    <col min="1263" max="1264" width="16" customWidth="1"/>
    <col min="1265" max="1265" width="8.88671875" customWidth="1"/>
    <col min="1266" max="1267" width="16" customWidth="1"/>
    <col min="1268" max="1268" width="8.88671875" customWidth="1"/>
    <col min="1269" max="1270" width="16" customWidth="1"/>
    <col min="1271" max="1271" width="8.88671875" customWidth="1"/>
    <col min="1272" max="1273" width="16" customWidth="1"/>
    <col min="1274" max="1274" width="8.88671875" customWidth="1"/>
    <col min="1275" max="1276" width="16" customWidth="1"/>
    <col min="1277" max="1277" width="8.88671875" customWidth="1"/>
    <col min="1278" max="1279" width="16" customWidth="1"/>
    <col min="1280" max="1280" width="8.88671875" customWidth="1"/>
    <col min="1281" max="1282" width="16" customWidth="1"/>
    <col min="1283" max="1283" width="8.88671875" customWidth="1"/>
    <col min="1284" max="1285" width="16" customWidth="1"/>
    <col min="1286" max="1286" width="8.88671875" customWidth="1"/>
    <col min="1287" max="1288" width="16" customWidth="1"/>
    <col min="1289" max="1289" width="8.88671875" customWidth="1"/>
    <col min="1290" max="1291" width="16" customWidth="1"/>
    <col min="1292" max="1292" width="8.88671875" customWidth="1"/>
    <col min="1293" max="1294" width="16" customWidth="1"/>
    <col min="1295" max="1295" width="8.88671875" customWidth="1"/>
    <col min="1296" max="1297" width="16" customWidth="1"/>
    <col min="1298" max="1298" width="8.88671875" customWidth="1"/>
    <col min="1299" max="1300" width="16" customWidth="1"/>
    <col min="1301" max="1301" width="8.88671875" customWidth="1"/>
    <col min="1302" max="1303" width="16" customWidth="1"/>
    <col min="1304" max="1304" width="8.88671875" customWidth="1"/>
    <col min="1305" max="1306" width="16" customWidth="1"/>
    <col min="1307" max="1307" width="8.88671875" customWidth="1"/>
    <col min="1308" max="1309" width="16" customWidth="1"/>
    <col min="1310" max="1310" width="8.88671875" customWidth="1"/>
    <col min="1311" max="1312" width="16" customWidth="1"/>
    <col min="1313" max="1313" width="8.88671875" customWidth="1"/>
    <col min="1314" max="1315" width="16" customWidth="1"/>
    <col min="1316" max="1316" width="8.88671875" customWidth="1"/>
    <col min="1317" max="1319" width="16" customWidth="1"/>
    <col min="1320" max="1320" width="8.88671875" customWidth="1"/>
    <col min="1321" max="1323" width="16" customWidth="1"/>
    <col min="1324" max="1324" width="8.88671875" customWidth="1"/>
    <col min="1325" max="1326" width="16" customWidth="1"/>
    <col min="1327" max="1327" width="8.88671875" customWidth="1"/>
    <col min="1328" max="1332" width="16" customWidth="1"/>
    <col min="1333" max="1333" width="8.88671875" customWidth="1"/>
    <col min="1334" max="1338" width="16" customWidth="1"/>
    <col min="1339" max="1339" width="8.88671875" customWidth="1"/>
    <col min="1340" max="1344" width="16" customWidth="1"/>
    <col min="1345" max="1345" width="8.88671875" customWidth="1"/>
    <col min="1346" max="1351" width="16" customWidth="1"/>
    <col min="1352" max="1352" width="8.88671875" customWidth="1"/>
    <col min="1353" max="1358" width="16" customWidth="1"/>
    <col min="1359" max="1359" width="8.88671875" customWidth="1"/>
    <col min="1360" max="1365" width="16" customWidth="1"/>
    <col min="1366" max="1366" width="8.88671875" customWidth="1"/>
    <col min="1367" max="1372" width="16" customWidth="1"/>
    <col min="1373" max="1373" width="8.88671875" customWidth="1"/>
    <col min="1374" max="1379" width="16" customWidth="1"/>
    <col min="1380" max="1380" width="8.88671875" customWidth="1"/>
    <col min="1381" max="1386" width="16" customWidth="1"/>
    <col min="1387" max="1387" width="8.88671875" customWidth="1"/>
    <col min="1388" max="1393" width="16" customWidth="1"/>
    <col min="1394" max="1394" width="8.88671875" customWidth="1"/>
    <col min="1395" max="1400" width="16" customWidth="1"/>
    <col min="1401" max="1401" width="8.88671875" customWidth="1"/>
    <col min="1402" max="1407" width="16" customWidth="1"/>
    <col min="1408" max="1408" width="8.88671875" customWidth="1"/>
    <col min="1409" max="1414" width="16" customWidth="1"/>
    <col min="1415" max="1415" width="8.88671875" customWidth="1"/>
    <col min="1416" max="1421" width="16" customWidth="1"/>
    <col min="1422" max="1422" width="8.88671875" customWidth="1"/>
    <col min="1423" max="1428" width="16" customWidth="1"/>
    <col min="1429" max="1429" width="8.88671875" customWidth="1"/>
    <col min="1430" max="1435" width="16" customWidth="1"/>
    <col min="1436" max="1436" width="8.88671875" customWidth="1"/>
    <col min="1437" max="1442" width="16" customWidth="1"/>
    <col min="1443" max="1443" width="8.88671875" customWidth="1"/>
    <col min="1444" max="1449" width="16" customWidth="1"/>
    <col min="1450" max="1450" width="8.88671875" customWidth="1"/>
    <col min="1451" max="1456" width="16" customWidth="1"/>
    <col min="1457" max="1457" width="8.88671875" customWidth="1"/>
    <col min="1458" max="1463" width="16" customWidth="1"/>
    <col min="1464" max="1464" width="8.88671875" customWidth="1"/>
    <col min="1465" max="1470" width="16" customWidth="1"/>
    <col min="1471" max="1471" width="8.88671875" customWidth="1"/>
    <col min="1472" max="1477" width="16" customWidth="1"/>
    <col min="1478" max="1478" width="8.88671875" customWidth="1"/>
    <col min="1479" max="1484" width="16" customWidth="1"/>
    <col min="1485" max="1485" width="8.88671875" customWidth="1"/>
    <col min="1486" max="1491" width="16" customWidth="1"/>
    <col min="1492" max="1492" width="8.88671875" customWidth="1"/>
    <col min="1493" max="1498" width="16" customWidth="1"/>
    <col min="1499" max="1499" width="8.88671875" customWidth="1"/>
    <col min="1500" max="1505" width="16" customWidth="1"/>
    <col min="1506" max="1506" width="8.88671875" customWidth="1"/>
    <col min="1507" max="1512" width="16" customWidth="1"/>
    <col min="1513" max="1513" width="8.88671875" customWidth="1"/>
    <col min="1514" max="1519" width="16" customWidth="1"/>
    <col min="1520" max="1520" width="8.88671875" customWidth="1"/>
    <col min="1521" max="1526" width="16" customWidth="1"/>
    <col min="1527" max="1527" width="8.88671875" customWidth="1"/>
    <col min="1528" max="1533" width="16" customWidth="1"/>
    <col min="1534" max="1534" width="8.88671875" customWidth="1"/>
    <col min="1535" max="1540" width="16" customWidth="1"/>
    <col min="1541" max="1541" width="8.88671875" customWidth="1"/>
    <col min="1542" max="1547" width="16" customWidth="1"/>
    <col min="1548" max="1548" width="8.88671875" customWidth="1"/>
    <col min="1549" max="1554" width="16" customWidth="1"/>
    <col min="1555" max="1555" width="8.88671875" customWidth="1"/>
    <col min="1556" max="1566" width="16" customWidth="1"/>
    <col min="1567" max="1567" width="8.88671875" customWidth="1"/>
    <col min="1568" max="1573" width="16" customWidth="1"/>
    <col min="1574" max="1574" width="8.88671875" customWidth="1"/>
    <col min="1575" max="1580" width="16" customWidth="1"/>
    <col min="1581" max="1581" width="8.88671875" customWidth="1"/>
    <col min="1582" max="1587" width="16" customWidth="1"/>
    <col min="1588" max="1588" width="8.88671875" customWidth="1"/>
    <col min="1589" max="1594" width="16" customWidth="1"/>
    <col min="1595" max="1595" width="8.88671875" customWidth="1"/>
    <col min="1596" max="1601" width="16" customWidth="1"/>
    <col min="1602" max="1602" width="8.88671875" customWidth="1"/>
    <col min="1603" max="1608" width="16" customWidth="1"/>
    <col min="1609" max="1609" width="8.88671875" customWidth="1"/>
    <col min="1610" max="1615" width="16" customWidth="1"/>
    <col min="1616" max="1616" width="8.88671875" customWidth="1"/>
    <col min="1617" max="1622" width="16" customWidth="1"/>
    <col min="1623" max="1623" width="8.88671875" customWidth="1"/>
    <col min="1624" max="1624" width="16" customWidth="1"/>
    <col min="1625" max="1625" width="8.88671875" customWidth="1"/>
    <col min="1626" max="1631" width="16" customWidth="1"/>
    <col min="1632" max="1632" width="8.88671875" customWidth="1"/>
    <col min="1633" max="1634" width="16" customWidth="1"/>
    <col min="1635" max="1635" width="8.88671875" customWidth="1"/>
    <col min="1636" max="1637" width="16" customWidth="1"/>
    <col min="1638" max="1638" width="8.88671875" customWidth="1"/>
    <col min="1639" max="1641" width="16" customWidth="1"/>
    <col min="1642" max="1642" width="8.88671875" customWidth="1"/>
    <col min="1643" max="1643" width="16" customWidth="1"/>
    <col min="1644" max="1644" width="8.88671875" customWidth="1"/>
    <col min="1645" max="1645" width="16" customWidth="1"/>
    <col min="1646" max="1646" width="8.88671875" customWidth="1"/>
    <col min="1647" max="1647" width="16" customWidth="1"/>
    <col min="1648" max="1648" width="8.88671875" customWidth="1"/>
    <col min="1649" max="1649" width="16" customWidth="1"/>
    <col min="1650" max="1650" width="8.88671875" customWidth="1"/>
    <col min="1651" max="1651" width="16" customWidth="1"/>
    <col min="1652" max="1652" width="8.88671875" customWidth="1"/>
    <col min="1653" max="1653" width="16" customWidth="1"/>
    <col min="1654" max="1654" width="8.88671875" customWidth="1"/>
    <col min="1655" max="1655" width="16" customWidth="1"/>
    <col min="1656" max="1656" width="8.88671875" customWidth="1"/>
    <col min="1657" max="1657" width="16" customWidth="1"/>
    <col min="1658" max="1658" width="8.88671875" customWidth="1"/>
    <col min="1659" max="1659" width="16" customWidth="1"/>
    <col min="1660" max="1660" width="8.88671875" customWidth="1"/>
    <col min="1661" max="1661" width="16" customWidth="1"/>
    <col min="1662" max="1662" width="8.88671875" customWidth="1"/>
    <col min="1663" max="1663" width="16" customWidth="1"/>
    <col min="1664" max="1664" width="8.88671875" customWidth="1"/>
    <col min="1665" max="1665" width="16" customWidth="1"/>
    <col min="1666" max="1666" width="8.88671875" customWidth="1"/>
    <col min="1667" max="1667" width="16" customWidth="1"/>
    <col min="1668" max="1668" width="8.88671875" customWidth="1"/>
    <col min="1669" max="1669" width="16" customWidth="1"/>
    <col min="1670" max="1670" width="8.88671875" customWidth="1"/>
    <col min="1671" max="1671" width="16" customWidth="1"/>
    <col min="1672" max="1672" width="8.88671875" customWidth="1"/>
    <col min="1673" max="1673" width="16" customWidth="1"/>
    <col min="1674" max="1674" width="8.88671875" customWidth="1"/>
    <col min="1675" max="1675" width="16" customWidth="1"/>
    <col min="1676" max="1676" width="8.88671875" customWidth="1"/>
    <col min="1677" max="1677" width="16" customWidth="1"/>
    <col min="1678" max="1679" width="8.88671875" customWidth="1"/>
    <col min="1680" max="1682" width="16" customWidth="1"/>
    <col min="1683" max="1683" width="8.88671875" customWidth="1"/>
    <col min="1684" max="1687" width="16" customWidth="1"/>
    <col min="1688" max="1688" width="8.88671875" customWidth="1"/>
    <col min="1689" max="1692" width="16" customWidth="1"/>
    <col min="1693" max="1693" width="8.88671875" customWidth="1"/>
    <col min="1694" max="1697" width="16" customWidth="1"/>
    <col min="1698" max="1698" width="8.88671875" customWidth="1"/>
    <col min="1699" max="1702" width="16" customWidth="1"/>
    <col min="1703" max="1703" width="8.88671875" customWidth="1"/>
    <col min="1704" max="1707" width="16" customWidth="1"/>
    <col min="1708" max="1708" width="8.88671875" customWidth="1"/>
    <col min="1709" max="1712" width="16" customWidth="1"/>
    <col min="1713" max="1713" width="8.88671875" customWidth="1"/>
    <col min="1714" max="1717" width="16" customWidth="1"/>
    <col min="1718" max="1718" width="8.88671875" customWidth="1"/>
    <col min="1719" max="1722" width="16" customWidth="1"/>
    <col min="1723" max="1723" width="8.88671875" customWidth="1"/>
    <col min="1724" max="1726" width="16" customWidth="1"/>
    <col min="1727" max="1727" width="8.88671875" customWidth="1"/>
    <col min="1728" max="1731" width="16" customWidth="1"/>
    <col min="1732" max="1732" width="8.88671875" customWidth="1"/>
    <col min="1733" max="1737" width="16" customWidth="1"/>
    <col min="1738" max="1738" width="8.88671875" customWidth="1"/>
    <col min="1739" max="1743" width="16" customWidth="1"/>
    <col min="1744" max="1744" width="8.88671875" customWidth="1"/>
    <col min="1745" max="1749" width="16" customWidth="1"/>
    <col min="1750" max="1750" width="8.88671875" customWidth="1"/>
    <col min="1751" max="1755" width="16" customWidth="1"/>
    <col min="1756" max="1756" width="8.88671875" customWidth="1"/>
    <col min="1757" max="1761" width="16" customWidth="1"/>
    <col min="1762" max="1762" width="8.88671875" customWidth="1"/>
    <col min="1763" max="1767" width="16" customWidth="1"/>
    <col min="1768" max="1768" width="8.88671875" customWidth="1"/>
    <col min="1769" max="1773" width="16" customWidth="1"/>
    <col min="1774" max="1774" width="8.88671875" customWidth="1"/>
    <col min="1775" max="1779" width="16" customWidth="1"/>
    <col min="1780" max="1780" width="8.88671875" customWidth="1"/>
    <col min="1781" max="1785" width="16" customWidth="1"/>
    <col min="1786" max="1786" width="8.88671875" customWidth="1"/>
    <col min="1787" max="1791" width="16" customWidth="1"/>
    <col min="1792" max="1792" width="8.88671875" customWidth="1"/>
    <col min="1793" max="1797" width="16" customWidth="1"/>
    <col min="1798" max="1798" width="8.88671875" customWidth="1"/>
    <col min="1799" max="1803" width="16" customWidth="1"/>
    <col min="1804" max="1804" width="8.88671875" customWidth="1"/>
    <col min="1805" max="1809" width="16" customWidth="1"/>
    <col min="1810" max="1810" width="8.88671875" customWidth="1"/>
    <col min="1811" max="1815" width="16" customWidth="1"/>
    <col min="1816" max="1816" width="8.88671875" customWidth="1"/>
    <col min="1817" max="1821" width="16" customWidth="1"/>
    <col min="1822" max="1822" width="8.88671875" customWidth="1"/>
    <col min="1823" max="1827" width="16" customWidth="1"/>
    <col min="1828" max="1828" width="8.88671875" customWidth="1"/>
    <col min="1829" max="1833" width="16" customWidth="1"/>
    <col min="1834" max="1834" width="8.88671875" customWidth="1"/>
    <col min="1835" max="1839" width="16" customWidth="1"/>
    <col min="1840" max="1840" width="8.88671875" customWidth="1"/>
    <col min="1841" max="1845" width="16" customWidth="1"/>
    <col min="1846" max="1846" width="8.88671875" customWidth="1"/>
    <col min="1847" max="1851" width="16" customWidth="1"/>
    <col min="1852" max="1852" width="8.88671875" customWidth="1"/>
    <col min="1853" max="1854" width="16" customWidth="1"/>
    <col min="1855" max="1855" width="8.88671875" customWidth="1"/>
    <col min="1856" max="1857" width="16" customWidth="1"/>
    <col min="1858" max="1858" width="8.88671875" customWidth="1"/>
    <col min="1859" max="1860" width="16" customWidth="1"/>
    <col min="1861" max="1861" width="8.88671875" customWidth="1"/>
    <col min="1862" max="1863" width="16" customWidth="1"/>
    <col min="1864" max="1864" width="8.88671875" customWidth="1"/>
    <col min="1865" max="1866" width="16" customWidth="1"/>
    <col min="1867" max="1867" width="8.88671875" customWidth="1"/>
    <col min="1868" max="1869" width="16" customWidth="1"/>
    <col min="1870" max="1870" width="8.88671875" customWidth="1"/>
    <col min="1871" max="1872" width="16" customWidth="1"/>
    <col min="1873" max="1873" width="8.88671875" customWidth="1"/>
    <col min="1874" max="1875" width="16" customWidth="1"/>
    <col min="1876" max="1876" width="8.88671875" customWidth="1"/>
    <col min="1877" max="1878" width="16" customWidth="1"/>
    <col min="1879" max="1879" width="8.88671875" customWidth="1"/>
    <col min="1880" max="1881" width="16" customWidth="1"/>
    <col min="1882" max="1882" width="8.88671875" customWidth="1"/>
    <col min="1883" max="1884" width="16" customWidth="1"/>
    <col min="1885" max="1885" width="8.88671875" customWidth="1"/>
    <col min="1886" max="1887" width="16" customWidth="1"/>
    <col min="1888" max="1888" width="8.88671875" customWidth="1"/>
    <col min="1889" max="1890" width="16" customWidth="1"/>
    <col min="1891" max="1891" width="8.88671875" customWidth="1"/>
    <col min="1892" max="1893" width="16" customWidth="1"/>
    <col min="1894" max="1894" width="8.88671875" customWidth="1"/>
    <col min="1895" max="1896" width="16" customWidth="1"/>
    <col min="1897" max="1897" width="8.88671875" customWidth="1"/>
    <col min="1898" max="1899" width="16" customWidth="1"/>
    <col min="1900" max="1900" width="8.88671875" customWidth="1"/>
    <col min="1901" max="1902" width="16" customWidth="1"/>
    <col min="1903" max="1903" width="8.88671875" customWidth="1"/>
    <col min="1904" max="1905" width="16" customWidth="1"/>
    <col min="1906" max="1906" width="8.88671875" customWidth="1"/>
    <col min="1907" max="1908" width="16" customWidth="1"/>
    <col min="1909" max="1909" width="8.88671875" customWidth="1"/>
    <col min="1910" max="1911" width="16" customWidth="1"/>
    <col min="1912" max="1912" width="8.88671875" customWidth="1"/>
    <col min="1913" max="1914" width="16" customWidth="1"/>
    <col min="1915" max="1915" width="8.88671875" customWidth="1"/>
    <col min="1916" max="1917" width="16" customWidth="1"/>
    <col min="1918" max="1918" width="8.88671875" customWidth="1"/>
    <col min="1919" max="1920" width="16" customWidth="1"/>
    <col min="1921" max="1921" width="8.88671875" customWidth="1"/>
    <col min="1922" max="1923" width="16" customWidth="1"/>
    <col min="1924" max="1924" width="8.88671875" customWidth="1"/>
    <col min="1925" max="1926" width="16" customWidth="1"/>
    <col min="1927" max="1927" width="8.88671875" customWidth="1"/>
    <col min="1928" max="1929" width="16" customWidth="1"/>
    <col min="1930" max="1930" width="8.88671875" customWidth="1"/>
    <col min="1931" max="1932" width="16" customWidth="1"/>
    <col min="1933" max="1933" width="8.88671875" customWidth="1"/>
    <col min="1934" max="1934" width="16" customWidth="1"/>
    <col min="1935" max="1935" width="8.88671875" customWidth="1"/>
    <col min="1936" max="1936" width="16" customWidth="1"/>
    <col min="1937" max="1937" width="8.88671875" customWidth="1"/>
    <col min="1938" max="1938" width="16" customWidth="1"/>
    <col min="1939" max="1939" width="8.88671875" customWidth="1"/>
    <col min="1940" max="1940" width="16" customWidth="1"/>
    <col min="1941" max="1941" width="8.88671875" customWidth="1"/>
    <col min="1942" max="1942" width="16" customWidth="1"/>
    <col min="1943" max="1943" width="8.88671875" customWidth="1"/>
    <col min="1944" max="1944" width="16" customWidth="1"/>
    <col min="1945" max="1945" width="8.88671875" customWidth="1"/>
    <col min="1946" max="1946" width="16" customWidth="1"/>
    <col min="1947" max="1947" width="8.88671875" customWidth="1"/>
    <col min="1948" max="1948" width="16" customWidth="1"/>
    <col min="1949" max="1949" width="8.88671875" customWidth="1"/>
    <col min="1950" max="1951" width="16" customWidth="1"/>
    <col min="1952" max="1952" width="8.88671875" customWidth="1"/>
    <col min="1953" max="1954" width="16" customWidth="1"/>
    <col min="1955" max="1955" width="8.88671875" customWidth="1"/>
    <col min="1956" max="1956" width="16" customWidth="1"/>
    <col min="1957" max="1958" width="8.88671875" customWidth="1"/>
    <col min="1959" max="1960" width="16" customWidth="1"/>
    <col min="1961" max="1984" width="8.88671875" customWidth="1"/>
    <col min="1985" max="1985" width="16" customWidth="1"/>
    <col min="1986" max="1986" width="8.88671875" customWidth="1"/>
    <col min="1987" max="1987" width="16" customWidth="1"/>
    <col min="1988" max="1988" width="8.88671875" customWidth="1"/>
    <col min="1989" max="1989" width="16" customWidth="1"/>
    <col min="1990" max="1990" width="8.88671875" customWidth="1"/>
    <col min="1991" max="1991" width="16" customWidth="1"/>
    <col min="1992" max="1992" width="8.88671875" customWidth="1"/>
    <col min="1993" max="1993" width="16" customWidth="1"/>
    <col min="1994" max="2010" width="8.88671875" customWidth="1"/>
    <col min="2011" max="2011" width="16" customWidth="1"/>
    <col min="2012" max="2012" width="8.88671875" customWidth="1"/>
    <col min="2013" max="2013" width="16" customWidth="1"/>
    <col min="2014" max="2014" width="8.88671875" customWidth="1"/>
    <col min="2015" max="2015" width="16" customWidth="1"/>
    <col min="2016" max="2016" width="8.88671875" customWidth="1"/>
    <col min="2017" max="2017" width="16" customWidth="1"/>
    <col min="2018" max="2018" width="8.88671875" customWidth="1"/>
    <col min="2019" max="2019" width="16" customWidth="1"/>
    <col min="2020" max="2020" width="8.88671875" customWidth="1"/>
    <col min="2021" max="2021" width="16" customWidth="1"/>
    <col min="2022" max="2022" width="8.88671875" customWidth="1"/>
    <col min="2023" max="2023" width="16" customWidth="1"/>
    <col min="2024" max="2024" width="8.88671875" customWidth="1"/>
    <col min="2025" max="2025" width="16" customWidth="1"/>
    <col min="2026" max="2026" width="8.88671875" customWidth="1"/>
    <col min="2027" max="2027" width="16" customWidth="1"/>
    <col min="2028" max="2035" width="8.88671875" customWidth="1"/>
    <col min="2036" max="2036" width="16" customWidth="1"/>
    <col min="2037" max="2042" width="8.88671875" customWidth="1"/>
    <col min="2043" max="2043" width="16" customWidth="1"/>
    <col min="2044" max="2044" width="8.88671875" customWidth="1"/>
    <col min="2045" max="2045" width="16" customWidth="1"/>
    <col min="2046" max="2046" width="8.88671875" customWidth="1"/>
    <col min="2047" max="2047" width="16" customWidth="1"/>
    <col min="2048" max="2048" width="8.88671875" customWidth="1"/>
    <col min="2049" max="2049" width="16" customWidth="1"/>
    <col min="2050" max="2050" width="8.88671875" customWidth="1"/>
    <col min="2051" max="2051" width="16" customWidth="1"/>
    <col min="2052" max="2052" width="8.88671875" customWidth="1"/>
    <col min="2053" max="2053" width="16" customWidth="1"/>
    <col min="2054" max="2054" width="8.88671875" customWidth="1"/>
    <col min="2055" max="2055" width="16" customWidth="1"/>
    <col min="2056" max="2056" width="8.88671875" customWidth="1"/>
    <col min="2057" max="2057" width="16" customWidth="1"/>
    <col min="2058" max="2058" width="8.88671875" customWidth="1"/>
    <col min="2059" max="2059" width="16" customWidth="1"/>
    <col min="2060" max="2060" width="8.88671875" customWidth="1"/>
    <col min="2061" max="2061" width="16" customWidth="1"/>
    <col min="2062" max="2062" width="8.88671875" customWidth="1"/>
    <col min="2063" max="2063" width="16" customWidth="1"/>
    <col min="2064" max="2064" width="8.88671875" customWidth="1"/>
    <col min="2065" max="2065" width="16" customWidth="1"/>
    <col min="2066" max="2066" width="8.88671875" customWidth="1"/>
    <col min="2067" max="2067" width="16" customWidth="1"/>
    <col min="2068" max="2068" width="8.88671875" customWidth="1"/>
    <col min="2069" max="2069" width="16" customWidth="1"/>
    <col min="2070" max="2070" width="8.33203125" customWidth="1"/>
    <col min="2071" max="2071" width="16" customWidth="1"/>
    <col min="2072" max="2072" width="6.88671875" customWidth="1"/>
    <col min="2073" max="2073" width="16" customWidth="1"/>
    <col min="2074" max="2074" width="6.88671875" customWidth="1"/>
    <col min="2075" max="2075" width="16" customWidth="1"/>
    <col min="2076" max="2076" width="6.88671875" customWidth="1"/>
    <col min="2077" max="2077" width="16" customWidth="1"/>
    <col min="2078" max="2078" width="6.88671875" customWidth="1"/>
    <col min="2079" max="2079" width="16" customWidth="1"/>
    <col min="2080" max="2080" width="6.88671875" customWidth="1"/>
    <col min="2081" max="2081" width="16" customWidth="1"/>
    <col min="2082" max="2085" width="6.88671875" customWidth="1"/>
    <col min="2086" max="2086" width="16" customWidth="1"/>
    <col min="2087" max="2087" width="6.88671875" customWidth="1"/>
    <col min="2088" max="2088" width="16" customWidth="1"/>
    <col min="2089" max="2089" width="6.88671875" customWidth="1"/>
    <col min="2090" max="2090" width="16" customWidth="1"/>
    <col min="2091" max="2091" width="6.88671875" customWidth="1"/>
    <col min="2092" max="2092" width="16" customWidth="1"/>
    <col min="2093" max="2093" width="6.88671875" customWidth="1"/>
    <col min="2094" max="2094" width="16" customWidth="1"/>
    <col min="2095" max="2095" width="6.88671875" customWidth="1"/>
    <col min="2096" max="2096" width="16" customWidth="1"/>
    <col min="2097" max="2097" width="6.88671875" customWidth="1"/>
    <col min="2098" max="2098" width="16" customWidth="1"/>
    <col min="2099" max="2100" width="6.88671875" customWidth="1"/>
    <col min="2101" max="2102" width="16" customWidth="1"/>
    <col min="2103" max="2104" width="6.88671875" customWidth="1"/>
    <col min="2105" max="2105" width="16" customWidth="1"/>
    <col min="2106" max="2111" width="6.88671875" customWidth="1"/>
    <col min="2112" max="2112" width="16" customWidth="1"/>
    <col min="2113" max="2134" width="6.88671875" customWidth="1"/>
    <col min="2135" max="2135" width="16" customWidth="1"/>
    <col min="2136" max="2136" width="6.88671875" customWidth="1"/>
    <col min="2137" max="2137" width="16" customWidth="1"/>
    <col min="2138" max="2140" width="6.88671875" customWidth="1"/>
    <col min="2141" max="2141" width="16" customWidth="1"/>
    <col min="2142" max="2142" width="6.88671875" customWidth="1"/>
    <col min="2143" max="2143" width="16" customWidth="1"/>
    <col min="2144" max="2144" width="6.88671875" customWidth="1"/>
    <col min="2145" max="2145" width="16" customWidth="1"/>
    <col min="2146" max="2146" width="6.88671875" customWidth="1"/>
    <col min="2147" max="2147" width="16" customWidth="1"/>
    <col min="2148" max="2148" width="6.88671875" customWidth="1"/>
    <col min="2149" max="2149" width="16" customWidth="1"/>
    <col min="2150" max="2150" width="6.88671875" customWidth="1"/>
    <col min="2151" max="2151" width="16" customWidth="1"/>
    <col min="2152" max="2152" width="6.88671875" customWidth="1"/>
    <col min="2153" max="2153" width="16" customWidth="1"/>
    <col min="2154" max="2154" width="6.88671875" customWidth="1"/>
    <col min="2155" max="2155" width="16" customWidth="1"/>
    <col min="2156" max="2156" width="6.88671875" customWidth="1"/>
    <col min="2157" max="2158" width="16" customWidth="1"/>
    <col min="2159" max="2159" width="6.88671875" customWidth="1"/>
    <col min="2160" max="2161" width="16" customWidth="1"/>
    <col min="2162" max="2162" width="6.88671875" customWidth="1"/>
    <col min="2163" max="2163" width="16" customWidth="1"/>
    <col min="2164" max="2164" width="6.88671875" customWidth="1"/>
    <col min="2165" max="2166" width="16" customWidth="1"/>
    <col min="2167" max="2167" width="6.88671875" customWidth="1"/>
    <col min="2168" max="2169" width="16" customWidth="1"/>
    <col min="2170" max="2170" width="6.88671875" customWidth="1"/>
    <col min="2171" max="2172" width="16" customWidth="1"/>
    <col min="2173" max="2173" width="6.88671875" customWidth="1"/>
    <col min="2174" max="2175" width="16" customWidth="1"/>
    <col min="2176" max="2176" width="6.88671875" customWidth="1"/>
    <col min="2177" max="2178" width="16" customWidth="1"/>
    <col min="2179" max="2179" width="6.88671875" customWidth="1"/>
    <col min="2180" max="2181" width="16" customWidth="1"/>
    <col min="2182" max="2182" width="6.88671875" customWidth="1"/>
    <col min="2183" max="2184" width="16" customWidth="1"/>
    <col min="2185" max="2185" width="6.88671875" customWidth="1"/>
    <col min="2186" max="2187" width="16" customWidth="1"/>
    <col min="2188" max="2188" width="6.88671875" customWidth="1"/>
    <col min="2189" max="2189" width="16" customWidth="1"/>
    <col min="2190" max="2190" width="6.88671875" customWidth="1"/>
    <col min="2191" max="2193" width="16" customWidth="1"/>
    <col min="2194" max="2195" width="6.88671875" customWidth="1"/>
    <col min="2196" max="2197" width="16" customWidth="1"/>
    <col min="2198" max="2198" width="6.88671875" customWidth="1"/>
    <col min="2199" max="2200" width="16" customWidth="1"/>
    <col min="2201" max="2201" width="6.88671875" customWidth="1"/>
    <col min="2202" max="2203" width="16" customWidth="1"/>
    <col min="2204" max="2204" width="6.88671875" customWidth="1"/>
    <col min="2205" max="2206" width="16" customWidth="1"/>
    <col min="2207" max="2207" width="6.88671875" customWidth="1"/>
    <col min="2208" max="2209" width="16" customWidth="1"/>
    <col min="2210" max="2210" width="6.88671875" customWidth="1"/>
    <col min="2211" max="2211" width="16" customWidth="1"/>
    <col min="2212" max="2212" width="6.88671875" customWidth="1"/>
    <col min="2213" max="2213" width="16" customWidth="1"/>
    <col min="2214" max="2214" width="6.88671875" customWidth="1"/>
    <col min="2215" max="2215" width="16" customWidth="1"/>
    <col min="2216" max="2216" width="6.88671875" customWidth="1"/>
    <col min="2217" max="2217" width="16" customWidth="1"/>
    <col min="2218" max="2218" width="6.88671875" customWidth="1"/>
    <col min="2219" max="2219" width="16" customWidth="1"/>
    <col min="2220" max="2220" width="6.88671875" customWidth="1"/>
    <col min="2221" max="2221" width="16" customWidth="1"/>
    <col min="2222" max="2222" width="6.88671875" customWidth="1"/>
    <col min="2223" max="2223" width="16" customWidth="1"/>
    <col min="2224" max="2224" width="6.88671875" customWidth="1"/>
    <col min="2225" max="2225" width="16" customWidth="1"/>
    <col min="2226" max="2226" width="6.88671875" customWidth="1"/>
    <col min="2227" max="2227" width="16" customWidth="1"/>
    <col min="2228" max="2228" width="6.88671875" customWidth="1"/>
    <col min="2229" max="2230" width="16" customWidth="1"/>
    <col min="2231" max="2231" width="6.88671875" customWidth="1"/>
    <col min="2232" max="2232" width="16" customWidth="1"/>
    <col min="2233" max="2233" width="6.88671875" customWidth="1"/>
    <col min="2234" max="2234" width="16" customWidth="1"/>
    <col min="2235" max="2235" width="6.88671875" customWidth="1"/>
    <col min="2236" max="2236" width="16" customWidth="1"/>
    <col min="2237" max="2237" width="6.88671875" customWidth="1"/>
    <col min="2238" max="2238" width="16" customWidth="1"/>
    <col min="2239" max="2239" width="6.88671875" customWidth="1"/>
    <col min="2240" max="2240" width="16" customWidth="1"/>
    <col min="2241" max="2241" width="6.88671875" customWidth="1"/>
    <col min="2242" max="2242" width="16" customWidth="1"/>
    <col min="2243" max="2243" width="6.88671875" customWidth="1"/>
    <col min="2244" max="2244" width="16" customWidth="1"/>
    <col min="2245" max="2245" width="6.88671875" customWidth="1"/>
    <col min="2246" max="2246" width="16" customWidth="1"/>
    <col min="2247" max="2247" width="6.88671875" customWidth="1"/>
    <col min="2248" max="2248" width="16" customWidth="1"/>
    <col min="2249" max="2249" width="6.88671875" customWidth="1"/>
    <col min="2250" max="2250" width="16" customWidth="1"/>
    <col min="2251" max="2251" width="6.88671875" customWidth="1"/>
    <col min="2252" max="2252" width="16" customWidth="1"/>
    <col min="2253" max="2253" width="6.88671875" customWidth="1"/>
    <col min="2254" max="2254" width="16" customWidth="1"/>
    <col min="2255" max="2255" width="6.88671875" customWidth="1"/>
    <col min="2256" max="2256" width="16" customWidth="1"/>
    <col min="2257" max="2257" width="6.88671875" customWidth="1"/>
    <col min="2258" max="2258" width="16" customWidth="1"/>
    <col min="2259" max="2259" width="6.88671875" customWidth="1"/>
    <col min="2260" max="2260" width="16" customWidth="1"/>
    <col min="2261" max="2261" width="6.88671875" customWidth="1"/>
    <col min="2262" max="2262" width="16" customWidth="1"/>
    <col min="2263" max="2263" width="6.88671875" customWidth="1"/>
    <col min="2264" max="2264" width="16" customWidth="1"/>
    <col min="2265" max="2265" width="6.88671875" customWidth="1"/>
    <col min="2266" max="2266" width="16" customWidth="1"/>
    <col min="2267" max="2268" width="6.88671875" customWidth="1"/>
    <col min="2269" max="2269" width="16" customWidth="1"/>
    <col min="2270" max="2270" width="6.88671875" customWidth="1"/>
    <col min="2271" max="2271" width="16" customWidth="1"/>
    <col min="2272" max="2272" width="6.88671875" customWidth="1"/>
    <col min="2273" max="2273" width="16" customWidth="1"/>
    <col min="2274" max="2274" width="6.88671875" customWidth="1"/>
    <col min="2275" max="2275" width="16" customWidth="1"/>
    <col min="2276" max="2276" width="6.88671875" customWidth="1"/>
    <col min="2277" max="2277" width="16" customWidth="1"/>
    <col min="2278" max="2278" width="6.88671875" customWidth="1"/>
    <col min="2279" max="2279" width="16" customWidth="1"/>
    <col min="2280" max="2280" width="6.88671875" customWidth="1"/>
    <col min="2281" max="2281" width="16" customWidth="1"/>
    <col min="2282" max="2282" width="6.88671875" customWidth="1"/>
    <col min="2283" max="2283" width="16" customWidth="1"/>
    <col min="2284" max="2284" width="6.88671875" customWidth="1"/>
    <col min="2285" max="2285" width="16" customWidth="1"/>
    <col min="2286" max="2286" width="6.88671875" customWidth="1"/>
    <col min="2287" max="2287" width="16" customWidth="1"/>
    <col min="2288" max="2288" width="6.88671875" customWidth="1"/>
    <col min="2289" max="2289" width="16" customWidth="1"/>
    <col min="2290" max="2290" width="6.88671875" customWidth="1"/>
    <col min="2291" max="2291" width="16" customWidth="1"/>
    <col min="2292" max="2294" width="6.88671875" customWidth="1"/>
    <col min="2295" max="2296" width="16" customWidth="1"/>
    <col min="2297" max="2297" width="6.88671875" customWidth="1"/>
    <col min="2298" max="2299" width="16" customWidth="1"/>
    <col min="2300" max="2300" width="6.88671875" customWidth="1"/>
    <col min="2301" max="2302" width="16" customWidth="1"/>
    <col min="2303" max="2303" width="6.88671875" customWidth="1"/>
    <col min="2304" max="2305" width="16" customWidth="1"/>
    <col min="2306" max="2306" width="6.88671875" customWidth="1"/>
    <col min="2307" max="2308" width="16" customWidth="1"/>
    <col min="2309" max="2309" width="6.88671875" customWidth="1"/>
    <col min="2310" max="2311" width="16" customWidth="1"/>
    <col min="2312" max="2312" width="6.88671875" customWidth="1"/>
    <col min="2313" max="2314" width="16" customWidth="1"/>
    <col min="2315" max="2315" width="6.88671875" customWidth="1"/>
    <col min="2316" max="2317" width="16" customWidth="1"/>
    <col min="2318" max="2318" width="6.88671875" customWidth="1"/>
    <col min="2319" max="2320" width="16" customWidth="1"/>
    <col min="2321" max="2321" width="6.88671875" customWidth="1"/>
    <col min="2322" max="2323" width="16" customWidth="1"/>
    <col min="2324" max="2324" width="6.88671875" customWidth="1"/>
    <col min="2325" max="2326" width="16" customWidth="1"/>
    <col min="2327" max="2327" width="6.88671875" customWidth="1"/>
    <col min="2328" max="2329" width="16" customWidth="1"/>
    <col min="2330" max="2330" width="6.88671875" customWidth="1"/>
    <col min="2331" max="2332" width="16" customWidth="1"/>
    <col min="2333" max="2333" width="6.88671875" customWidth="1"/>
    <col min="2334" max="2335" width="16" customWidth="1"/>
    <col min="2336" max="2336" width="6.88671875" customWidth="1"/>
    <col min="2337" max="2338" width="16" customWidth="1"/>
    <col min="2339" max="2339" width="6.88671875" customWidth="1"/>
    <col min="2340" max="2341" width="16" customWidth="1"/>
    <col min="2342" max="2342" width="6.88671875" customWidth="1"/>
    <col min="2343" max="2344" width="16" customWidth="1"/>
    <col min="2345" max="2345" width="6.88671875" customWidth="1"/>
    <col min="2346" max="2347" width="16" customWidth="1"/>
    <col min="2348" max="2348" width="6.88671875" customWidth="1"/>
    <col min="2349" max="2350" width="16" customWidth="1"/>
    <col min="2351" max="2351" width="6.88671875" customWidth="1"/>
    <col min="2352" max="2353" width="16" customWidth="1"/>
    <col min="2354" max="2354" width="6.88671875" customWidth="1"/>
    <col min="2355" max="2356" width="16" customWidth="1"/>
    <col min="2357" max="2357" width="6.88671875" customWidth="1"/>
    <col min="2358" max="2359" width="16" customWidth="1"/>
    <col min="2360" max="2360" width="6.88671875" customWidth="1"/>
    <col min="2361" max="2362" width="16" customWidth="1"/>
    <col min="2363" max="2363" width="6.88671875" customWidth="1"/>
    <col min="2364" max="2365" width="16" customWidth="1"/>
    <col min="2366" max="2366" width="6.88671875" customWidth="1"/>
    <col min="2367" max="2367" width="16" customWidth="1"/>
    <col min="2368" max="2368" width="6.88671875" customWidth="1"/>
    <col min="2369" max="2369" width="16" customWidth="1"/>
    <col min="2370" max="2370" width="6.88671875" customWidth="1"/>
    <col min="2371" max="2371" width="16" customWidth="1"/>
    <col min="2372" max="2372" width="6.88671875" customWidth="1"/>
    <col min="2373" max="2373" width="16" customWidth="1"/>
    <col min="2374" max="2374" width="6.88671875" customWidth="1"/>
    <col min="2375" max="2375" width="16" customWidth="1"/>
    <col min="2376" max="2376" width="6.88671875" customWidth="1"/>
    <col min="2377" max="2377" width="16" customWidth="1"/>
    <col min="2378" max="2378" width="6.88671875" customWidth="1"/>
    <col min="2379" max="2379" width="16" customWidth="1"/>
    <col min="2380" max="2380" width="6.88671875" customWidth="1"/>
    <col min="2381" max="2381" width="16" customWidth="1"/>
    <col min="2382" max="2382" width="6.88671875" customWidth="1"/>
    <col min="2383" max="2383" width="16" customWidth="1"/>
    <col min="2384" max="2384" width="6.88671875" customWidth="1"/>
    <col min="2385" max="2385" width="16" customWidth="1"/>
    <col min="2386" max="2386" width="6.88671875" customWidth="1"/>
    <col min="2387" max="2387" width="16" customWidth="1"/>
    <col min="2388" max="2388" width="6.88671875" customWidth="1"/>
    <col min="2389" max="2389" width="16" customWidth="1"/>
    <col min="2390" max="2390" width="6.88671875" customWidth="1"/>
    <col min="2391" max="2391" width="16" customWidth="1"/>
    <col min="2392" max="2392" width="6.88671875" customWidth="1"/>
    <col min="2393" max="2393" width="16" customWidth="1"/>
    <col min="2394" max="2413" width="6.88671875" customWidth="1"/>
    <col min="2414" max="2414" width="16" customWidth="1"/>
    <col min="2415" max="2415" width="6.88671875" customWidth="1"/>
    <col min="2416" max="2416" width="16" customWidth="1"/>
    <col min="2417" max="2417" width="6.88671875" customWidth="1"/>
    <col min="2418" max="2418" width="16" customWidth="1"/>
    <col min="2419" max="2421" width="6.88671875" customWidth="1"/>
    <col min="2422" max="2422" width="16" customWidth="1"/>
    <col min="2423" max="2423" width="6.88671875" customWidth="1"/>
    <col min="2424" max="2424" width="16" customWidth="1"/>
    <col min="2425" max="2425" width="6.88671875" customWidth="1"/>
    <col min="2426" max="2426" width="16" customWidth="1"/>
    <col min="2427" max="2427" width="6.88671875" customWidth="1"/>
    <col min="2428" max="2428" width="16" customWidth="1"/>
    <col min="2429" max="2430" width="6.88671875" customWidth="1"/>
    <col min="2431" max="2431" width="16" customWidth="1"/>
    <col min="2432" max="2432" width="6.88671875" customWidth="1"/>
    <col min="2433" max="2433" width="16" customWidth="1"/>
    <col min="2434" max="2434" width="6.88671875" customWidth="1"/>
    <col min="2435" max="2435" width="16" customWidth="1"/>
    <col min="2436" max="2436" width="6.88671875" customWidth="1"/>
    <col min="2437" max="2437" width="16" customWidth="1"/>
    <col min="2438" max="2438" width="6.88671875" customWidth="1"/>
    <col min="2439" max="2439" width="16" customWidth="1"/>
    <col min="2440" max="2441" width="6.88671875" customWidth="1"/>
    <col min="2442" max="2442" width="16" customWidth="1"/>
    <col min="2443" max="2443" width="6.88671875" customWidth="1"/>
    <col min="2444" max="2444" width="16" customWidth="1"/>
    <col min="2445" max="2445" width="6.88671875" customWidth="1"/>
    <col min="2446" max="2446" width="16" customWidth="1"/>
    <col min="2447" max="2447" width="6.88671875" customWidth="1"/>
    <col min="2448" max="2448" width="16" customWidth="1"/>
    <col min="2449" max="2449" width="6.88671875" customWidth="1"/>
    <col min="2450" max="2450" width="16" customWidth="1"/>
    <col min="2451" max="2451" width="6.88671875" customWidth="1"/>
    <col min="2452" max="2452" width="16" customWidth="1"/>
    <col min="2453" max="2453" width="6.88671875" customWidth="1"/>
    <col min="2454" max="2454" width="16" customWidth="1"/>
    <col min="2455" max="2455" width="6.88671875" customWidth="1"/>
    <col min="2456" max="2456" width="16" customWidth="1"/>
    <col min="2457" max="2457" width="6.88671875" customWidth="1"/>
    <col min="2458" max="2458" width="16" customWidth="1"/>
    <col min="2459" max="2459" width="6.88671875" customWidth="1"/>
    <col min="2460" max="2460" width="16" customWidth="1"/>
    <col min="2461" max="2461" width="6.88671875" customWidth="1"/>
    <col min="2462" max="2462" width="16" customWidth="1"/>
    <col min="2463" max="2463" width="6.88671875" customWidth="1"/>
    <col min="2464" max="2464" width="16" customWidth="1"/>
    <col min="2465" max="2465" width="6.88671875" customWidth="1"/>
    <col min="2466" max="2466" width="16" customWidth="1"/>
    <col min="2467" max="2467" width="6.88671875" customWidth="1"/>
    <col min="2468" max="2468" width="16" customWidth="1"/>
    <col min="2469" max="2469" width="6.88671875" customWidth="1"/>
    <col min="2470" max="2470" width="16" customWidth="1"/>
    <col min="2471" max="2471" width="6.88671875" customWidth="1"/>
    <col min="2472" max="2472" width="16" customWidth="1"/>
    <col min="2473" max="2473" width="6.88671875" customWidth="1"/>
    <col min="2474" max="2474" width="16" customWidth="1"/>
    <col min="2475" max="2475" width="6.88671875" customWidth="1"/>
    <col min="2476" max="2476" width="16" customWidth="1"/>
    <col min="2477" max="2477" width="6.88671875" customWidth="1"/>
    <col min="2478" max="2478" width="16" customWidth="1"/>
    <col min="2479" max="2479" width="6.88671875" customWidth="1"/>
    <col min="2480" max="2481" width="16" customWidth="1"/>
    <col min="2482" max="2482" width="6.88671875" customWidth="1"/>
    <col min="2483" max="2484" width="16" customWidth="1"/>
    <col min="2485" max="2485" width="6.88671875" customWidth="1"/>
    <col min="2486" max="2487" width="16" customWidth="1"/>
    <col min="2488" max="2489" width="6.88671875" customWidth="1"/>
    <col min="2490" max="2490" width="16" customWidth="1"/>
    <col min="2491" max="2491" width="6.88671875" customWidth="1"/>
    <col min="2492" max="2493" width="16" customWidth="1"/>
    <col min="2494" max="2500" width="6.88671875" customWidth="1"/>
  </cols>
  <sheetData>
    <row r="1" spans="1:4" ht="47.1" customHeight="1" x14ac:dyDescent="0.7">
      <c r="A1" s="51" t="s">
        <v>23</v>
      </c>
      <c r="B1" s="51"/>
      <c r="C1" s="51"/>
      <c r="D1" s="51"/>
    </row>
    <row r="2" spans="1:4" ht="4.6500000000000004" customHeight="1" x14ac:dyDescent="0.3">
      <c r="A2" s="158"/>
      <c r="B2" s="159"/>
      <c r="C2" s="159"/>
    </row>
    <row r="3" spans="1:4" ht="59.1" customHeight="1" x14ac:dyDescent="0.3">
      <c r="A3" s="143" t="s">
        <v>24</v>
      </c>
      <c r="B3" s="143" t="s">
        <v>25</v>
      </c>
      <c r="C3" s="143" t="s">
        <v>26</v>
      </c>
      <c r="D3" s="143" t="s">
        <v>27</v>
      </c>
    </row>
    <row r="4" spans="1:4" ht="15" customHeight="1" x14ac:dyDescent="0.3">
      <c r="A4" s="162" t="s">
        <v>28</v>
      </c>
      <c r="B4" s="161" t="s">
        <v>29</v>
      </c>
      <c r="C4" s="161" t="s">
        <v>30</v>
      </c>
      <c r="D4" s="164">
        <v>0</v>
      </c>
    </row>
    <row r="5" spans="1:4" ht="20.100000000000001" customHeight="1" x14ac:dyDescent="0.3">
      <c r="A5" s="160" t="s">
        <v>21</v>
      </c>
      <c r="B5" s="160"/>
      <c r="C5" s="160"/>
      <c r="D5" s="163" t="e">
        <f>SUM(#REF!)</f>
        <v>#REF!</v>
      </c>
    </row>
    <row r="6" spans="1:4" ht="20.100000000000001" customHeight="1" x14ac:dyDescent="0.3"/>
    <row r="7" spans="1:4" ht="15" customHeight="1" x14ac:dyDescent="0.3"/>
    <row r="8" spans="1:4" ht="15" customHeight="1" x14ac:dyDescent="0.3"/>
    <row r="9" spans="1:4" ht="15" customHeight="1" x14ac:dyDescent="0.3"/>
    <row r="10" spans="1:4" ht="15" customHeight="1" x14ac:dyDescent="0.3"/>
    <row r="11" spans="1:4" ht="15" customHeight="1" x14ac:dyDescent="0.3"/>
    <row r="12" spans="1:4" ht="15" customHeight="1" x14ac:dyDescent="0.3"/>
    <row r="13" spans="1:4" ht="15" customHeight="1" x14ac:dyDescent="0.3"/>
    <row r="14" spans="1:4" ht="15" customHeight="1" x14ac:dyDescent="0.3"/>
    <row r="15" spans="1:4" ht="15" customHeight="1" x14ac:dyDescent="0.3"/>
    <row r="16" spans="1:4"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20.100000000000001" customHeight="1" x14ac:dyDescent="0.3"/>
    <row r="47" ht="15" customHeight="1" x14ac:dyDescent="0.3"/>
    <row r="48" ht="15" customHeight="1" x14ac:dyDescent="0.3"/>
    <row r="49" ht="20.100000000000001" customHeight="1" x14ac:dyDescent="0.3"/>
    <row r="50" ht="15" customHeight="1" x14ac:dyDescent="0.3"/>
    <row r="51" ht="15" customHeight="1" x14ac:dyDescent="0.3"/>
    <row r="52" ht="20.100000000000001" customHeight="1" x14ac:dyDescent="0.3"/>
    <row r="53" ht="15" customHeight="1" x14ac:dyDescent="0.3"/>
    <row r="54" ht="15" customHeight="1" x14ac:dyDescent="0.3"/>
    <row r="55" ht="15" customHeight="1" x14ac:dyDescent="0.3"/>
    <row r="56" ht="15" customHeight="1" x14ac:dyDescent="0.3"/>
    <row r="57" ht="20.100000000000001"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20.100000000000001" customHeight="1" x14ac:dyDescent="0.3"/>
    <row r="72" ht="15" customHeight="1" x14ac:dyDescent="0.3"/>
    <row r="73" ht="15" customHeight="1" x14ac:dyDescent="0.3"/>
    <row r="74" ht="15" customHeight="1" x14ac:dyDescent="0.3"/>
    <row r="75" ht="15" customHeight="1" x14ac:dyDescent="0.3"/>
    <row r="76" ht="15" customHeight="1" x14ac:dyDescent="0.3"/>
    <row r="77" ht="20.100000000000001" customHeight="1" x14ac:dyDescent="0.3"/>
    <row r="78" ht="15" customHeight="1" x14ac:dyDescent="0.3"/>
    <row r="79" ht="15" customHeight="1" x14ac:dyDescent="0.3"/>
    <row r="80" ht="15" customHeight="1" x14ac:dyDescent="0.3"/>
    <row r="81" ht="15" customHeight="1" x14ac:dyDescent="0.3"/>
    <row r="82" ht="15" customHeight="1" x14ac:dyDescent="0.3"/>
    <row r="83" ht="20.100000000000001" customHeight="1" x14ac:dyDescent="0.3"/>
    <row r="84" ht="15" customHeight="1" x14ac:dyDescent="0.3"/>
    <row r="85" ht="15" customHeight="1" x14ac:dyDescent="0.3"/>
    <row r="86" ht="15" customHeight="1" x14ac:dyDescent="0.3"/>
    <row r="87" ht="15" customHeight="1" x14ac:dyDescent="0.3"/>
    <row r="88" ht="20.100000000000001" customHeight="1" x14ac:dyDescent="0.3"/>
    <row r="89" ht="15" customHeight="1" x14ac:dyDescent="0.3"/>
    <row r="90" ht="15" customHeight="1" x14ac:dyDescent="0.3"/>
    <row r="91" ht="15" customHeight="1" x14ac:dyDescent="0.3"/>
    <row r="92" ht="15" customHeight="1" x14ac:dyDescent="0.3"/>
    <row r="93" ht="20.100000000000001" customHeight="1" x14ac:dyDescent="0.3"/>
    <row r="94" ht="15" customHeight="1" x14ac:dyDescent="0.3"/>
    <row r="95" ht="15" customHeight="1" x14ac:dyDescent="0.3"/>
    <row r="96" ht="15" customHeight="1" x14ac:dyDescent="0.3"/>
    <row r="97" ht="15" customHeight="1" x14ac:dyDescent="0.3"/>
    <row r="98" ht="20.100000000000001" customHeight="1" x14ac:dyDescent="0.3"/>
    <row r="99" ht="15" customHeight="1" x14ac:dyDescent="0.3"/>
    <row r="100" ht="15" customHeight="1" x14ac:dyDescent="0.3"/>
    <row r="101" ht="15" customHeight="1" x14ac:dyDescent="0.3"/>
    <row r="102" ht="15" customHeight="1" x14ac:dyDescent="0.3"/>
    <row r="103" ht="20.100000000000001" customHeight="1" x14ac:dyDescent="0.3"/>
    <row r="104" ht="15" customHeight="1" x14ac:dyDescent="0.3"/>
    <row r="105" ht="15" customHeight="1" x14ac:dyDescent="0.3"/>
    <row r="106" ht="15" customHeight="1" x14ac:dyDescent="0.3"/>
    <row r="107" ht="15" customHeight="1" x14ac:dyDescent="0.3"/>
    <row r="108" ht="20.100000000000001" customHeight="1" x14ac:dyDescent="0.3"/>
    <row r="109" ht="15" customHeight="1" x14ac:dyDescent="0.3"/>
    <row r="110" ht="15" customHeight="1" x14ac:dyDescent="0.3"/>
    <row r="111" ht="15" customHeight="1" x14ac:dyDescent="0.3"/>
    <row r="112" ht="15" customHeight="1" x14ac:dyDescent="0.3"/>
    <row r="113" ht="20.100000000000001" customHeight="1" x14ac:dyDescent="0.3"/>
    <row r="114" ht="15" customHeight="1" x14ac:dyDescent="0.3"/>
    <row r="115" ht="15" customHeight="1" x14ac:dyDescent="0.3"/>
    <row r="116" ht="15" customHeight="1" x14ac:dyDescent="0.3"/>
    <row r="117" ht="15" customHeight="1" x14ac:dyDescent="0.3"/>
    <row r="118" ht="20.100000000000001" customHeight="1" x14ac:dyDescent="0.3"/>
    <row r="119" ht="15" customHeight="1" x14ac:dyDescent="0.3"/>
    <row r="120" ht="15" customHeight="1" x14ac:dyDescent="0.3"/>
    <row r="121" ht="15" customHeight="1" x14ac:dyDescent="0.3"/>
    <row r="122" ht="15" customHeight="1" x14ac:dyDescent="0.3"/>
    <row r="123" ht="20.100000000000001" customHeight="1" x14ac:dyDescent="0.3"/>
    <row r="124" ht="15" customHeight="1" x14ac:dyDescent="0.3"/>
    <row r="125" ht="15" customHeight="1" x14ac:dyDescent="0.3"/>
    <row r="126" ht="15" customHeight="1" x14ac:dyDescent="0.3"/>
    <row r="127" ht="15" customHeight="1" x14ac:dyDescent="0.3"/>
    <row r="128" ht="20.100000000000001" customHeight="1" x14ac:dyDescent="0.3"/>
    <row r="129" ht="15" customHeight="1" x14ac:dyDescent="0.3"/>
    <row r="130" ht="15" customHeight="1" x14ac:dyDescent="0.3"/>
    <row r="131" ht="15" customHeight="1" x14ac:dyDescent="0.3"/>
    <row r="132" ht="15" customHeight="1" x14ac:dyDescent="0.3"/>
    <row r="133" ht="20.100000000000001" customHeight="1" x14ac:dyDescent="0.3"/>
    <row r="134" ht="15" customHeight="1" x14ac:dyDescent="0.3"/>
    <row r="135" ht="15" customHeight="1" x14ac:dyDescent="0.3"/>
    <row r="136" ht="15" customHeight="1" x14ac:dyDescent="0.3"/>
    <row r="137" ht="15" customHeight="1" x14ac:dyDescent="0.3"/>
    <row r="138" ht="15" customHeight="1" x14ac:dyDescent="0.3"/>
    <row r="139" ht="20.100000000000001"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20.100000000000001" customHeight="1" x14ac:dyDescent="0.3"/>
    <row r="147" ht="15" customHeight="1" x14ac:dyDescent="0.3"/>
    <row r="148" ht="15" customHeight="1" x14ac:dyDescent="0.3"/>
    <row r="149" ht="15" customHeight="1" x14ac:dyDescent="0.3"/>
    <row r="150" ht="15" customHeight="1" x14ac:dyDescent="0.3"/>
    <row r="151" ht="15" customHeight="1" x14ac:dyDescent="0.3"/>
    <row r="152" ht="20.100000000000001"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20.100000000000001" customHeight="1" x14ac:dyDescent="0.3"/>
    <row r="180" ht="15" customHeight="1" x14ac:dyDescent="0.3"/>
    <row r="181" ht="15" customHeight="1" x14ac:dyDescent="0.3"/>
    <row r="182" ht="15" customHeight="1" x14ac:dyDescent="0.3"/>
    <row r="183" ht="15" customHeight="1" x14ac:dyDescent="0.3"/>
    <row r="184" ht="20.100000000000001" customHeight="1" x14ac:dyDescent="0.3"/>
    <row r="185" ht="15" customHeight="1" x14ac:dyDescent="0.3"/>
    <row r="186" ht="15" customHeight="1" x14ac:dyDescent="0.3"/>
    <row r="187" ht="15" customHeight="1" x14ac:dyDescent="0.3"/>
    <row r="188" ht="15" customHeight="1" x14ac:dyDescent="0.3"/>
    <row r="189" ht="20.100000000000001"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20.100000000000001" customHeight="1" x14ac:dyDescent="0.3"/>
    <row r="213" ht="15" customHeight="1" x14ac:dyDescent="0.3"/>
    <row r="214" ht="15" customHeight="1" x14ac:dyDescent="0.3"/>
    <row r="215" ht="15" customHeight="1" x14ac:dyDescent="0.3"/>
    <row r="216" ht="15" customHeight="1" x14ac:dyDescent="0.3"/>
    <row r="217" ht="15" customHeight="1" x14ac:dyDescent="0.3"/>
    <row r="218" ht="20.100000000000001" customHeight="1" x14ac:dyDescent="0.3"/>
    <row r="219" ht="15" customHeight="1" x14ac:dyDescent="0.3"/>
    <row r="220" ht="15" customHeight="1" x14ac:dyDescent="0.3"/>
    <row r="221" ht="15" customHeight="1" x14ac:dyDescent="0.3"/>
    <row r="222" ht="15" customHeight="1" x14ac:dyDescent="0.3"/>
    <row r="223" ht="15" customHeight="1" x14ac:dyDescent="0.3"/>
    <row r="224" ht="20.100000000000001" customHeight="1" x14ac:dyDescent="0.3"/>
    <row r="225" ht="15" customHeight="1" x14ac:dyDescent="0.3"/>
    <row r="226" ht="15" customHeight="1" x14ac:dyDescent="0.3"/>
    <row r="227" ht="15" customHeight="1" x14ac:dyDescent="0.3"/>
    <row r="228" ht="15" customHeight="1" x14ac:dyDescent="0.3"/>
    <row r="229" ht="15" customHeight="1" x14ac:dyDescent="0.3"/>
    <row r="230" ht="20.100000000000001" customHeight="1" x14ac:dyDescent="0.3"/>
    <row r="231" ht="15" customHeight="1" x14ac:dyDescent="0.3"/>
    <row r="232" ht="15" customHeight="1" x14ac:dyDescent="0.3"/>
    <row r="233" ht="15" customHeight="1" x14ac:dyDescent="0.3"/>
    <row r="234" ht="15" customHeight="1" x14ac:dyDescent="0.3"/>
    <row r="235" ht="15" customHeight="1" x14ac:dyDescent="0.3"/>
    <row r="236" ht="20.100000000000001"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20.100000000000001"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20.100000000000001"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20.100000000000001"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20.100000000000001" customHeight="1" x14ac:dyDescent="0.3"/>
    <row r="282" ht="15" customHeight="1" x14ac:dyDescent="0.3"/>
    <row r="283" ht="15" customHeight="1" x14ac:dyDescent="0.3"/>
    <row r="284" ht="15" customHeight="1" x14ac:dyDescent="0.3"/>
    <row r="285" ht="15" customHeight="1" x14ac:dyDescent="0.3"/>
    <row r="286" ht="15" customHeight="1" x14ac:dyDescent="0.3"/>
    <row r="287" ht="20.100000000000001" customHeight="1" x14ac:dyDescent="0.3"/>
    <row r="288" ht="15" customHeight="1" x14ac:dyDescent="0.3"/>
    <row r="289" ht="15" customHeight="1" x14ac:dyDescent="0.3"/>
    <row r="290" ht="15" customHeight="1" x14ac:dyDescent="0.3"/>
    <row r="291" ht="15" customHeight="1" x14ac:dyDescent="0.3"/>
    <row r="292" ht="15" customHeight="1" x14ac:dyDescent="0.3"/>
    <row r="293" ht="20.100000000000001" customHeight="1" x14ac:dyDescent="0.3"/>
    <row r="294" ht="15" customHeight="1" x14ac:dyDescent="0.3"/>
    <row r="295" ht="15" customHeight="1" x14ac:dyDescent="0.3"/>
    <row r="296" ht="15" customHeight="1" x14ac:dyDescent="0.3"/>
    <row r="297" ht="15" customHeight="1" x14ac:dyDescent="0.3"/>
    <row r="298" ht="15" customHeight="1" x14ac:dyDescent="0.3"/>
    <row r="299" ht="20.100000000000001" customHeight="1" x14ac:dyDescent="0.3"/>
    <row r="300" ht="15" customHeight="1" x14ac:dyDescent="0.3"/>
    <row r="301" ht="15" customHeight="1" x14ac:dyDescent="0.3"/>
    <row r="302" ht="15" customHeight="1" x14ac:dyDescent="0.3"/>
    <row r="303" ht="15" customHeight="1" x14ac:dyDescent="0.3"/>
    <row r="304" ht="15" customHeight="1" x14ac:dyDescent="0.3"/>
    <row r="305" ht="20.100000000000001" customHeight="1" x14ac:dyDescent="0.3"/>
    <row r="306" ht="15" customHeight="1" x14ac:dyDescent="0.3"/>
    <row r="307" ht="15" customHeight="1" x14ac:dyDescent="0.3"/>
    <row r="308" ht="15" customHeight="1" x14ac:dyDescent="0.3"/>
    <row r="309" ht="15" customHeight="1" x14ac:dyDescent="0.3"/>
    <row r="310" ht="15" customHeight="1" x14ac:dyDescent="0.3"/>
    <row r="311" ht="20.100000000000001" customHeight="1" x14ac:dyDescent="0.3"/>
    <row r="312" ht="15" customHeight="1" x14ac:dyDescent="0.3"/>
    <row r="313" ht="15" customHeight="1" x14ac:dyDescent="0.3"/>
    <row r="314" ht="15" customHeight="1" x14ac:dyDescent="0.3"/>
    <row r="315" ht="15" customHeight="1" x14ac:dyDescent="0.3"/>
    <row r="316" ht="15" customHeight="1" x14ac:dyDescent="0.3"/>
    <row r="317" ht="20.100000000000001" customHeight="1" x14ac:dyDescent="0.3"/>
    <row r="318" ht="15" customHeight="1" x14ac:dyDescent="0.3"/>
    <row r="319" ht="15" customHeight="1" x14ac:dyDescent="0.3"/>
    <row r="320" ht="15" customHeight="1" x14ac:dyDescent="0.3"/>
    <row r="321" ht="15" customHeight="1" x14ac:dyDescent="0.3"/>
    <row r="322" ht="15" customHeight="1" x14ac:dyDescent="0.3"/>
    <row r="323" ht="20.100000000000001" customHeight="1" x14ac:dyDescent="0.3"/>
    <row r="324" ht="15" customHeight="1" x14ac:dyDescent="0.3"/>
    <row r="325" ht="15" customHeight="1" x14ac:dyDescent="0.3"/>
    <row r="326" ht="15" customHeight="1" x14ac:dyDescent="0.3"/>
    <row r="327" ht="15" customHeight="1" x14ac:dyDescent="0.3"/>
    <row r="328" ht="15" customHeight="1" x14ac:dyDescent="0.3"/>
    <row r="329" ht="20.100000000000001" customHeight="1" x14ac:dyDescent="0.3"/>
    <row r="330" ht="15" customHeight="1" x14ac:dyDescent="0.3"/>
    <row r="331" ht="15" customHeight="1" x14ac:dyDescent="0.3"/>
    <row r="332" ht="15" customHeight="1" x14ac:dyDescent="0.3"/>
    <row r="333" ht="15" customHeight="1" x14ac:dyDescent="0.3"/>
    <row r="334" ht="15" customHeight="1" x14ac:dyDescent="0.3"/>
    <row r="335" ht="20.100000000000001" customHeight="1" x14ac:dyDescent="0.3"/>
    <row r="336" ht="15" customHeight="1" x14ac:dyDescent="0.3"/>
    <row r="337" ht="15" customHeight="1" x14ac:dyDescent="0.3"/>
    <row r="338" ht="15" customHeight="1" x14ac:dyDescent="0.3"/>
    <row r="339" ht="15" customHeight="1" x14ac:dyDescent="0.3"/>
    <row r="340" ht="15" customHeight="1" x14ac:dyDescent="0.3"/>
    <row r="341" ht="20.100000000000001" customHeight="1" x14ac:dyDescent="0.3"/>
    <row r="342" ht="15" customHeight="1" x14ac:dyDescent="0.3"/>
    <row r="343" ht="15" customHeight="1" x14ac:dyDescent="0.3"/>
    <row r="344" ht="15" customHeight="1" x14ac:dyDescent="0.3"/>
    <row r="345" ht="15" customHeight="1" x14ac:dyDescent="0.3"/>
    <row r="346" ht="15" customHeight="1" x14ac:dyDescent="0.3"/>
    <row r="347" ht="20.100000000000001" customHeight="1" x14ac:dyDescent="0.3"/>
    <row r="348" ht="15" customHeight="1" x14ac:dyDescent="0.3"/>
    <row r="349" ht="15" customHeight="1" x14ac:dyDescent="0.3"/>
    <row r="350" ht="15" customHeight="1" x14ac:dyDescent="0.3"/>
    <row r="351" ht="15" customHeight="1" x14ac:dyDescent="0.3"/>
    <row r="352" ht="15" customHeight="1" x14ac:dyDescent="0.3"/>
    <row r="353" ht="20.100000000000001" customHeight="1" x14ac:dyDescent="0.3"/>
    <row r="354" ht="15" customHeight="1" x14ac:dyDescent="0.3"/>
    <row r="355" ht="15" customHeight="1" x14ac:dyDescent="0.3"/>
    <row r="356" ht="15" customHeight="1" x14ac:dyDescent="0.3"/>
    <row r="357" ht="15" customHeight="1" x14ac:dyDescent="0.3"/>
    <row r="358" ht="15" customHeight="1" x14ac:dyDescent="0.3"/>
    <row r="359" ht="20.100000000000001" customHeight="1" x14ac:dyDescent="0.3"/>
    <row r="360" ht="15" customHeight="1" x14ac:dyDescent="0.3"/>
    <row r="361" ht="15" customHeight="1" x14ac:dyDescent="0.3"/>
    <row r="362" ht="15" customHeight="1" x14ac:dyDescent="0.3"/>
    <row r="363" ht="15" customHeight="1" x14ac:dyDescent="0.3"/>
    <row r="364" ht="15" customHeight="1" x14ac:dyDescent="0.3"/>
    <row r="365" ht="20.100000000000001" customHeight="1" x14ac:dyDescent="0.3"/>
    <row r="366" ht="15" customHeight="1" x14ac:dyDescent="0.3"/>
    <row r="367" ht="15" customHeight="1" x14ac:dyDescent="0.3"/>
    <row r="368" ht="15" customHeight="1" x14ac:dyDescent="0.3"/>
    <row r="369" ht="15" customHeight="1" x14ac:dyDescent="0.3"/>
    <row r="370" ht="15" customHeight="1" x14ac:dyDescent="0.3"/>
    <row r="371" ht="20.100000000000001" customHeight="1" x14ac:dyDescent="0.3"/>
    <row r="372" ht="15" customHeight="1" x14ac:dyDescent="0.3"/>
    <row r="373" ht="15" customHeight="1" x14ac:dyDescent="0.3"/>
    <row r="374" ht="15" customHeight="1" x14ac:dyDescent="0.3"/>
    <row r="375" ht="15" customHeight="1" x14ac:dyDescent="0.3"/>
    <row r="376" ht="15" customHeight="1" x14ac:dyDescent="0.3"/>
    <row r="377" ht="20.100000000000001" customHeight="1" x14ac:dyDescent="0.3"/>
    <row r="378" ht="15" customHeight="1" x14ac:dyDescent="0.3"/>
    <row r="379" ht="15" customHeight="1" x14ac:dyDescent="0.3"/>
    <row r="380" ht="15" customHeight="1" x14ac:dyDescent="0.3"/>
    <row r="381" ht="15" customHeight="1" x14ac:dyDescent="0.3"/>
    <row r="382" ht="15" customHeight="1" x14ac:dyDescent="0.3"/>
    <row r="383" ht="20.100000000000001" customHeight="1" x14ac:dyDescent="0.3"/>
    <row r="384" ht="15" customHeight="1" x14ac:dyDescent="0.3"/>
    <row r="385" ht="15" customHeight="1" x14ac:dyDescent="0.3"/>
    <row r="386" ht="15" customHeight="1" x14ac:dyDescent="0.3"/>
    <row r="387" ht="15" customHeight="1" x14ac:dyDescent="0.3"/>
    <row r="388" ht="15" customHeight="1" x14ac:dyDescent="0.3"/>
    <row r="389" ht="20.100000000000001" customHeight="1" x14ac:dyDescent="0.3"/>
    <row r="390" ht="15" customHeight="1" x14ac:dyDescent="0.3"/>
    <row r="391" ht="15" customHeight="1" x14ac:dyDescent="0.3"/>
    <row r="392" ht="15" customHeight="1" x14ac:dyDescent="0.3"/>
    <row r="393" ht="15" customHeight="1" x14ac:dyDescent="0.3"/>
    <row r="394" ht="15" customHeight="1" x14ac:dyDescent="0.3"/>
    <row r="395" ht="20.100000000000001"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20.100000000000001" customHeight="1" x14ac:dyDescent="0.3"/>
    <row r="411" ht="15" customHeight="1" x14ac:dyDescent="0.3"/>
    <row r="412" ht="15" customHeight="1" x14ac:dyDescent="0.3"/>
    <row r="413" ht="15" customHeight="1" x14ac:dyDescent="0.3"/>
    <row r="414" ht="15" customHeight="1" x14ac:dyDescent="0.3"/>
    <row r="415" ht="20.100000000000001" customHeight="1" x14ac:dyDescent="0.3"/>
    <row r="416" ht="15" customHeight="1" x14ac:dyDescent="0.3"/>
    <row r="417" ht="15" customHeight="1" x14ac:dyDescent="0.3"/>
    <row r="418" ht="15" customHeight="1" x14ac:dyDescent="0.3"/>
    <row r="419" ht="15" customHeight="1" x14ac:dyDescent="0.3"/>
    <row r="420" ht="20.100000000000001" customHeight="1" x14ac:dyDescent="0.3"/>
    <row r="421" ht="15" customHeight="1" x14ac:dyDescent="0.3"/>
    <row r="422" ht="15" customHeight="1" x14ac:dyDescent="0.3"/>
    <row r="423" ht="15" customHeight="1" x14ac:dyDescent="0.3"/>
    <row r="424" ht="15" customHeight="1" x14ac:dyDescent="0.3"/>
    <row r="425" ht="20.100000000000001" customHeight="1" x14ac:dyDescent="0.3"/>
    <row r="426" ht="15" customHeight="1" x14ac:dyDescent="0.3"/>
    <row r="427" ht="15" customHeight="1" x14ac:dyDescent="0.3"/>
    <row r="428" ht="15" customHeight="1" x14ac:dyDescent="0.3"/>
    <row r="429" ht="15" customHeight="1" x14ac:dyDescent="0.3"/>
    <row r="430" ht="20.100000000000001" customHeight="1" x14ac:dyDescent="0.3"/>
    <row r="431" ht="15" customHeight="1" x14ac:dyDescent="0.3"/>
    <row r="432" ht="15" customHeight="1" x14ac:dyDescent="0.3"/>
    <row r="433" ht="15" customHeight="1" x14ac:dyDescent="0.3"/>
    <row r="434" ht="15" customHeight="1" x14ac:dyDescent="0.3"/>
    <row r="435" ht="20.100000000000001" customHeight="1" x14ac:dyDescent="0.3"/>
    <row r="436" ht="15" customHeight="1" x14ac:dyDescent="0.3"/>
    <row r="437" ht="15" customHeight="1" x14ac:dyDescent="0.3"/>
    <row r="438" ht="15" customHeight="1" x14ac:dyDescent="0.3"/>
    <row r="439" ht="15" customHeight="1" x14ac:dyDescent="0.3"/>
    <row r="440" ht="20.100000000000001" customHeight="1" x14ac:dyDescent="0.3"/>
    <row r="441" ht="15" customHeight="1" x14ac:dyDescent="0.3"/>
    <row r="442" ht="15" customHeight="1" x14ac:dyDescent="0.3"/>
    <row r="443" ht="15" customHeight="1" x14ac:dyDescent="0.3"/>
    <row r="444" ht="15" customHeight="1" x14ac:dyDescent="0.3"/>
    <row r="445" ht="20.100000000000001"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20.100000000000001" customHeight="1" x14ac:dyDescent="0.3"/>
    <row r="453" ht="15" customHeight="1" x14ac:dyDescent="0.3"/>
    <row r="454" ht="15" customHeight="1" x14ac:dyDescent="0.3"/>
    <row r="455" ht="15" customHeight="1" x14ac:dyDescent="0.3"/>
    <row r="456" ht="15" customHeight="1" x14ac:dyDescent="0.3"/>
    <row r="457" ht="15" customHeight="1" x14ac:dyDescent="0.3"/>
    <row r="458" ht="20.100000000000001" customHeight="1" x14ac:dyDescent="0.3"/>
    <row r="459" ht="15" customHeight="1" x14ac:dyDescent="0.3"/>
    <row r="460" ht="15" customHeight="1" x14ac:dyDescent="0.3"/>
    <row r="461" ht="15" customHeight="1" x14ac:dyDescent="0.3"/>
    <row r="462" ht="15" customHeight="1" x14ac:dyDescent="0.3"/>
    <row r="463" ht="15" customHeight="1" x14ac:dyDescent="0.3"/>
    <row r="464" ht="20.100000000000001"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20.100000000000001"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20.100000000000001" customHeight="1" x14ac:dyDescent="0.3"/>
    <row r="481" ht="15" customHeight="1" x14ac:dyDescent="0.3"/>
    <row r="482" ht="15" customHeight="1" x14ac:dyDescent="0.3"/>
    <row r="483" ht="15" customHeight="1" x14ac:dyDescent="0.3"/>
    <row r="484" ht="15" customHeight="1" x14ac:dyDescent="0.3"/>
    <row r="485" ht="20.100000000000001" customHeight="1" x14ac:dyDescent="0.3"/>
    <row r="486" ht="15" customHeight="1" x14ac:dyDescent="0.3"/>
    <row r="487" ht="15" customHeight="1" x14ac:dyDescent="0.3"/>
    <row r="488" ht="15" customHeight="1" x14ac:dyDescent="0.3"/>
    <row r="489" ht="20.100000000000001" customHeight="1" x14ac:dyDescent="0.3"/>
    <row r="490" ht="15" customHeight="1" x14ac:dyDescent="0.3"/>
    <row r="491" ht="15" customHeight="1" x14ac:dyDescent="0.3"/>
    <row r="492" ht="15" customHeight="1" x14ac:dyDescent="0.3"/>
    <row r="493" ht="20.100000000000001"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20.100000000000001" customHeight="1" x14ac:dyDescent="0.3"/>
    <row r="501" ht="15" customHeight="1" x14ac:dyDescent="0.3"/>
    <row r="502" ht="15" customHeight="1" x14ac:dyDescent="0.3"/>
    <row r="503" ht="15" customHeight="1" x14ac:dyDescent="0.3"/>
    <row r="504" ht="15" customHeight="1" x14ac:dyDescent="0.3"/>
    <row r="505" ht="20.100000000000001" customHeight="1" x14ac:dyDescent="0.3"/>
    <row r="506" ht="15" customHeight="1" x14ac:dyDescent="0.3"/>
    <row r="507" ht="15" customHeight="1" x14ac:dyDescent="0.3"/>
    <row r="508" ht="15" customHeight="1" x14ac:dyDescent="0.3"/>
    <row r="509" ht="15" customHeight="1" x14ac:dyDescent="0.3"/>
    <row r="510" ht="20.100000000000001" customHeight="1" x14ac:dyDescent="0.3"/>
    <row r="511" ht="15" customHeight="1" x14ac:dyDescent="0.3"/>
    <row r="512" ht="15" customHeight="1" x14ac:dyDescent="0.3"/>
    <row r="513" ht="15" customHeight="1" x14ac:dyDescent="0.3"/>
    <row r="514" ht="15" customHeight="1" x14ac:dyDescent="0.3"/>
    <row r="515" ht="15" customHeight="1" x14ac:dyDescent="0.3"/>
    <row r="516" ht="20.100000000000001" customHeight="1" x14ac:dyDescent="0.3"/>
    <row r="517" ht="15" customHeight="1" x14ac:dyDescent="0.3"/>
    <row r="518" ht="15" customHeight="1" x14ac:dyDescent="0.3"/>
    <row r="519" ht="15" customHeight="1" x14ac:dyDescent="0.3"/>
    <row r="520" ht="20.100000000000001"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20.100000000000001" customHeight="1" x14ac:dyDescent="0.3"/>
    <row r="528" ht="15" customHeight="1" x14ac:dyDescent="0.3"/>
    <row r="529" ht="15" customHeight="1" x14ac:dyDescent="0.3"/>
    <row r="530" ht="15" customHeight="1" x14ac:dyDescent="0.3"/>
    <row r="531" ht="15" customHeight="1" x14ac:dyDescent="0.3"/>
    <row r="532" ht="20.100000000000001" customHeight="1" x14ac:dyDescent="0.3"/>
    <row r="533" ht="15" customHeight="1" x14ac:dyDescent="0.3"/>
    <row r="534" ht="15" customHeight="1" x14ac:dyDescent="0.3"/>
    <row r="535" ht="15" customHeight="1" x14ac:dyDescent="0.3"/>
    <row r="536" ht="15" customHeight="1" x14ac:dyDescent="0.3"/>
    <row r="537" ht="15" customHeight="1" x14ac:dyDescent="0.3"/>
    <row r="538" ht="20.100000000000001" customHeight="1" x14ac:dyDescent="0.3"/>
    <row r="539" ht="15" customHeight="1" x14ac:dyDescent="0.3"/>
    <row r="540" ht="15" customHeight="1" x14ac:dyDescent="0.3"/>
    <row r="541" ht="15" customHeight="1" x14ac:dyDescent="0.3"/>
    <row r="542" ht="15" customHeight="1" x14ac:dyDescent="0.3"/>
    <row r="543" ht="15" customHeight="1" x14ac:dyDescent="0.3"/>
    <row r="544" ht="20.100000000000001" customHeight="1" x14ac:dyDescent="0.3"/>
    <row r="545" ht="15" customHeight="1" x14ac:dyDescent="0.3"/>
    <row r="546" ht="15" customHeight="1" x14ac:dyDescent="0.3"/>
    <row r="547" ht="15" customHeight="1" x14ac:dyDescent="0.3"/>
    <row r="548" ht="15" customHeight="1" x14ac:dyDescent="0.3"/>
    <row r="549" ht="20.100000000000001" customHeight="1" x14ac:dyDescent="0.3"/>
    <row r="550" ht="15" customHeight="1" x14ac:dyDescent="0.3"/>
    <row r="551" ht="15" customHeight="1" x14ac:dyDescent="0.3"/>
    <row r="552" ht="15" customHeight="1" x14ac:dyDescent="0.3"/>
    <row r="553" ht="15" customHeight="1" x14ac:dyDescent="0.3"/>
    <row r="554" ht="20.100000000000001" customHeight="1" x14ac:dyDescent="0.3"/>
    <row r="555" ht="15" customHeight="1" x14ac:dyDescent="0.3"/>
    <row r="556" ht="15" customHeight="1" x14ac:dyDescent="0.3"/>
    <row r="557" ht="15" customHeight="1" x14ac:dyDescent="0.3"/>
    <row r="558" ht="15" customHeight="1" x14ac:dyDescent="0.3"/>
    <row r="559" ht="20.100000000000001" customHeight="1" x14ac:dyDescent="0.3"/>
    <row r="560" ht="15" customHeight="1" x14ac:dyDescent="0.3"/>
    <row r="561" ht="15" customHeight="1" x14ac:dyDescent="0.3"/>
    <row r="562" ht="15" customHeight="1" x14ac:dyDescent="0.3"/>
    <row r="563" ht="20.100000000000001" customHeight="1" x14ac:dyDescent="0.3"/>
    <row r="564" ht="15" customHeight="1" x14ac:dyDescent="0.3"/>
    <row r="565" ht="15" customHeight="1" x14ac:dyDescent="0.3"/>
    <row r="566" ht="15" customHeight="1" x14ac:dyDescent="0.3"/>
    <row r="567" ht="15" customHeight="1" x14ac:dyDescent="0.3"/>
    <row r="568" ht="20.100000000000001" customHeight="1" x14ac:dyDescent="0.3"/>
    <row r="569" ht="15" customHeight="1" x14ac:dyDescent="0.3"/>
    <row r="570" ht="15" customHeight="1" x14ac:dyDescent="0.3"/>
    <row r="571" ht="15" customHeight="1" x14ac:dyDescent="0.3"/>
    <row r="572" ht="15" customHeight="1" x14ac:dyDescent="0.3"/>
    <row r="573" ht="20.100000000000001" customHeight="1" x14ac:dyDescent="0.3"/>
    <row r="574" ht="15" customHeight="1" x14ac:dyDescent="0.3"/>
    <row r="575" ht="15" customHeight="1" x14ac:dyDescent="0.3"/>
    <row r="576" ht="15" customHeight="1" x14ac:dyDescent="0.3"/>
    <row r="577" ht="15" customHeight="1" x14ac:dyDescent="0.3"/>
    <row r="578" ht="20.100000000000001" customHeight="1" x14ac:dyDescent="0.3"/>
    <row r="579" ht="15" customHeight="1" x14ac:dyDescent="0.3"/>
    <row r="580" ht="15" customHeight="1" x14ac:dyDescent="0.3"/>
    <row r="581" ht="15" customHeight="1" x14ac:dyDescent="0.3"/>
    <row r="582" ht="15" customHeight="1" x14ac:dyDescent="0.3"/>
    <row r="583" ht="20.100000000000001" customHeight="1" x14ac:dyDescent="0.3"/>
    <row r="584" ht="15" customHeight="1" x14ac:dyDescent="0.3"/>
    <row r="585" ht="15" customHeight="1" x14ac:dyDescent="0.3"/>
    <row r="586" ht="15" customHeight="1" x14ac:dyDescent="0.3"/>
    <row r="587" ht="15" customHeight="1" x14ac:dyDescent="0.3"/>
    <row r="588" ht="20.100000000000001" customHeight="1" x14ac:dyDescent="0.3"/>
    <row r="589" ht="15" customHeight="1" x14ac:dyDescent="0.3"/>
    <row r="590" ht="15" customHeight="1" x14ac:dyDescent="0.3"/>
    <row r="591" ht="15" customHeight="1" x14ac:dyDescent="0.3"/>
    <row r="592" ht="15" customHeight="1" x14ac:dyDescent="0.3"/>
    <row r="593" ht="20.100000000000001" customHeight="1" x14ac:dyDescent="0.3"/>
    <row r="594" ht="15" customHeight="1" x14ac:dyDescent="0.3"/>
    <row r="595" ht="15" customHeight="1" x14ac:dyDescent="0.3"/>
    <row r="596" ht="15" customHeight="1" x14ac:dyDescent="0.3"/>
    <row r="597" ht="15" customHeight="1" x14ac:dyDescent="0.3"/>
    <row r="598" ht="20.100000000000001" customHeight="1" x14ac:dyDescent="0.3"/>
    <row r="599" ht="15" customHeight="1" x14ac:dyDescent="0.3"/>
    <row r="600" ht="15" customHeight="1" x14ac:dyDescent="0.3"/>
    <row r="601" ht="15" customHeight="1" x14ac:dyDescent="0.3"/>
    <row r="602" ht="15" customHeight="1" x14ac:dyDescent="0.3"/>
    <row r="603" ht="20.100000000000001" customHeight="1" x14ac:dyDescent="0.3"/>
    <row r="604" ht="15" customHeight="1" x14ac:dyDescent="0.3"/>
    <row r="605" ht="15" customHeight="1" x14ac:dyDescent="0.3"/>
    <row r="606" ht="15" customHeight="1" x14ac:dyDescent="0.3"/>
    <row r="607" ht="15" customHeight="1" x14ac:dyDescent="0.3"/>
    <row r="608" ht="20.100000000000001" customHeight="1" x14ac:dyDescent="0.3"/>
    <row r="609" ht="15" customHeight="1" x14ac:dyDescent="0.3"/>
    <row r="610" ht="15" customHeight="1" x14ac:dyDescent="0.3"/>
    <row r="611" ht="15" customHeight="1" x14ac:dyDescent="0.3"/>
    <row r="612" ht="15" customHeight="1" x14ac:dyDescent="0.3"/>
    <row r="613" ht="20.100000000000001"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20.100000000000001"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20.100000000000001" customHeight="1" x14ac:dyDescent="0.3"/>
    <row r="631" ht="15" customHeight="1" x14ac:dyDescent="0.3"/>
    <row r="632" ht="15" customHeight="1" x14ac:dyDescent="0.3"/>
    <row r="633" ht="15" customHeight="1" x14ac:dyDescent="0.3"/>
    <row r="634" ht="15" customHeight="1" x14ac:dyDescent="0.3"/>
    <row r="635" ht="20.100000000000001"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20.100000000000001" customHeight="1" x14ac:dyDescent="0.3"/>
    <row r="643" ht="15" customHeight="1" x14ac:dyDescent="0.3"/>
    <row r="644" ht="15" customHeight="1" x14ac:dyDescent="0.3"/>
    <row r="645" ht="20.100000000000001"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20.100000000000001" customHeight="1" x14ac:dyDescent="0.3"/>
    <row r="656" ht="15" customHeight="1" x14ac:dyDescent="0.3"/>
    <row r="657" ht="15" customHeight="1" x14ac:dyDescent="0.3"/>
    <row r="658" ht="15" customHeight="1" x14ac:dyDescent="0.3"/>
    <row r="659" ht="15" customHeight="1" x14ac:dyDescent="0.3"/>
    <row r="660" ht="20.100000000000001" customHeight="1" x14ac:dyDescent="0.3"/>
    <row r="661" ht="15" customHeight="1" x14ac:dyDescent="0.3"/>
    <row r="662" ht="15" customHeight="1" x14ac:dyDescent="0.3"/>
    <row r="663" ht="15" customHeight="1" x14ac:dyDescent="0.3"/>
    <row r="664" ht="20.100000000000001"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20.100000000000001" customHeight="1" x14ac:dyDescent="0.3"/>
    <row r="673" ht="15" customHeight="1" x14ac:dyDescent="0.3"/>
    <row r="674" ht="15" customHeight="1" x14ac:dyDescent="0.3"/>
    <row r="675" ht="15" customHeight="1" x14ac:dyDescent="0.3"/>
    <row r="676" ht="20.100000000000001" customHeight="1" x14ac:dyDescent="0.3"/>
    <row r="677" ht="15" customHeight="1" x14ac:dyDescent="0.3"/>
    <row r="678" ht="15" customHeight="1" x14ac:dyDescent="0.3"/>
    <row r="679" ht="15" customHeight="1" x14ac:dyDescent="0.3"/>
    <row r="680" ht="20.100000000000001" customHeight="1" x14ac:dyDescent="0.3"/>
    <row r="681" ht="15" customHeight="1" x14ac:dyDescent="0.3"/>
    <row r="682" ht="15" customHeight="1" x14ac:dyDescent="0.3"/>
    <row r="683" ht="15" customHeight="1" x14ac:dyDescent="0.3"/>
    <row r="684" ht="20.100000000000001" customHeight="1" x14ac:dyDescent="0.3"/>
    <row r="685" ht="15" customHeight="1" x14ac:dyDescent="0.3"/>
    <row r="686" ht="15" customHeight="1" x14ac:dyDescent="0.3"/>
    <row r="687" ht="15" customHeight="1" x14ac:dyDescent="0.3"/>
    <row r="688" ht="20.100000000000001" customHeight="1" x14ac:dyDescent="0.3"/>
    <row r="689" ht="15" customHeight="1" x14ac:dyDescent="0.3"/>
    <row r="690" ht="15" customHeight="1" x14ac:dyDescent="0.3"/>
    <row r="691" ht="15" customHeight="1" x14ac:dyDescent="0.3"/>
    <row r="692" ht="20.100000000000001" customHeight="1" x14ac:dyDescent="0.3"/>
    <row r="693" ht="15" customHeight="1" x14ac:dyDescent="0.3"/>
    <row r="694" ht="15" customHeight="1" x14ac:dyDescent="0.3"/>
    <row r="695" ht="15" customHeight="1" x14ac:dyDescent="0.3"/>
    <row r="696" ht="20.100000000000001" customHeight="1" x14ac:dyDescent="0.3"/>
    <row r="697" ht="15" customHeight="1" x14ac:dyDescent="0.3"/>
    <row r="698" ht="15" customHeight="1" x14ac:dyDescent="0.3"/>
    <row r="699" ht="15" customHeight="1" x14ac:dyDescent="0.3"/>
    <row r="700" ht="20.100000000000001" customHeight="1" x14ac:dyDescent="0.3"/>
    <row r="701" ht="15" customHeight="1" x14ac:dyDescent="0.3"/>
    <row r="702" ht="15" customHeight="1" x14ac:dyDescent="0.3"/>
    <row r="703" ht="15" customHeight="1" x14ac:dyDescent="0.3"/>
    <row r="704" ht="20.100000000000001" customHeight="1" x14ac:dyDescent="0.3"/>
    <row r="705" ht="15" customHeight="1" x14ac:dyDescent="0.3"/>
    <row r="706" ht="15" customHeight="1" x14ac:dyDescent="0.3"/>
    <row r="707" ht="15" customHeight="1" x14ac:dyDescent="0.3"/>
    <row r="708" ht="20.100000000000001" customHeight="1" x14ac:dyDescent="0.3"/>
    <row r="709" ht="15" customHeight="1" x14ac:dyDescent="0.3"/>
    <row r="710" ht="15" customHeight="1" x14ac:dyDescent="0.3"/>
    <row r="711" ht="15" customHeight="1" x14ac:dyDescent="0.3"/>
    <row r="712" ht="20.100000000000001" customHeight="1" x14ac:dyDescent="0.3"/>
    <row r="713" ht="15" customHeight="1" x14ac:dyDescent="0.3"/>
    <row r="714" ht="15" customHeight="1" x14ac:dyDescent="0.3"/>
    <row r="715" ht="15" customHeight="1" x14ac:dyDescent="0.3"/>
    <row r="716" ht="20.100000000000001" customHeight="1" x14ac:dyDescent="0.3"/>
    <row r="717" ht="15" customHeight="1" x14ac:dyDescent="0.3"/>
    <row r="718" ht="15" customHeight="1" x14ac:dyDescent="0.3"/>
    <row r="719" ht="15" customHeight="1" x14ac:dyDescent="0.3"/>
    <row r="720" ht="20.100000000000001" customHeight="1" x14ac:dyDescent="0.3"/>
    <row r="721" ht="15" customHeight="1" x14ac:dyDescent="0.3"/>
    <row r="722" ht="15" customHeight="1" x14ac:dyDescent="0.3"/>
    <row r="723" ht="15" customHeight="1" x14ac:dyDescent="0.3"/>
    <row r="724" ht="20.100000000000001" customHeight="1" x14ac:dyDescent="0.3"/>
    <row r="725" ht="15" customHeight="1" x14ac:dyDescent="0.3"/>
    <row r="726" ht="15" customHeight="1" x14ac:dyDescent="0.3"/>
    <row r="727" ht="15" customHeight="1" x14ac:dyDescent="0.3"/>
    <row r="728" ht="20.100000000000001" customHeight="1" x14ac:dyDescent="0.3"/>
    <row r="729" ht="15" customHeight="1" x14ac:dyDescent="0.3"/>
    <row r="730" ht="15" customHeight="1" x14ac:dyDescent="0.3"/>
    <row r="731" ht="15" customHeight="1" x14ac:dyDescent="0.3"/>
    <row r="732" ht="20.100000000000001"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20.100000000000001" customHeight="1" x14ac:dyDescent="0.3"/>
    <row r="772" ht="15" customHeight="1" x14ac:dyDescent="0.3"/>
    <row r="773" ht="15" customHeight="1" x14ac:dyDescent="0.3"/>
    <row r="774" ht="15" customHeight="1" x14ac:dyDescent="0.3"/>
    <row r="775" ht="15" customHeight="1" x14ac:dyDescent="0.3"/>
    <row r="776" ht="20.100000000000001" customHeight="1" x14ac:dyDescent="0.3"/>
    <row r="777" ht="15" customHeight="1" x14ac:dyDescent="0.3"/>
    <row r="778" ht="15" customHeight="1" x14ac:dyDescent="0.3"/>
    <row r="779" ht="15" customHeight="1" x14ac:dyDescent="0.3"/>
    <row r="780" ht="15" customHeight="1" x14ac:dyDescent="0.3"/>
    <row r="781" ht="15" customHeight="1" x14ac:dyDescent="0.3"/>
    <row r="782" ht="20.100000000000001" customHeight="1" x14ac:dyDescent="0.3"/>
    <row r="783" ht="15" customHeight="1" x14ac:dyDescent="0.3"/>
    <row r="784" ht="15" customHeight="1" x14ac:dyDescent="0.3"/>
    <row r="785" ht="15" customHeight="1" x14ac:dyDescent="0.3"/>
    <row r="786" ht="15" customHeight="1" x14ac:dyDescent="0.3"/>
    <row r="787" ht="15" customHeight="1" x14ac:dyDescent="0.3"/>
    <row r="788" ht="20.100000000000001" customHeight="1" x14ac:dyDescent="0.3"/>
    <row r="789" ht="15" customHeight="1" x14ac:dyDescent="0.3"/>
    <row r="790" ht="15" customHeight="1" x14ac:dyDescent="0.3"/>
    <row r="791" ht="15" customHeight="1" x14ac:dyDescent="0.3"/>
    <row r="792" ht="15" customHeight="1" x14ac:dyDescent="0.3"/>
    <row r="793" ht="15" customHeight="1" x14ac:dyDescent="0.3"/>
    <row r="794" ht="20.100000000000001" customHeight="1" x14ac:dyDescent="0.3"/>
    <row r="795" ht="15" customHeight="1" x14ac:dyDescent="0.3"/>
    <row r="796" ht="15" customHeight="1" x14ac:dyDescent="0.3"/>
    <row r="797" ht="15" customHeight="1" x14ac:dyDescent="0.3"/>
    <row r="798" ht="15" customHeight="1" x14ac:dyDescent="0.3"/>
    <row r="799" ht="15" customHeight="1" x14ac:dyDescent="0.3"/>
    <row r="800" ht="20.100000000000001" customHeight="1" x14ac:dyDescent="0.3"/>
    <row r="801" ht="15" customHeight="1" x14ac:dyDescent="0.3"/>
    <row r="802" ht="15" customHeight="1" x14ac:dyDescent="0.3"/>
    <row r="803" ht="15" customHeight="1" x14ac:dyDescent="0.3"/>
    <row r="804" ht="15" customHeight="1" x14ac:dyDescent="0.3"/>
    <row r="805" ht="15" customHeight="1" x14ac:dyDescent="0.3"/>
    <row r="806" ht="20.100000000000001" customHeight="1" x14ac:dyDescent="0.3"/>
    <row r="807" ht="15" customHeight="1" x14ac:dyDescent="0.3"/>
    <row r="808" ht="15" customHeight="1" x14ac:dyDescent="0.3"/>
    <row r="809" ht="15" customHeight="1" x14ac:dyDescent="0.3"/>
    <row r="810" ht="15" customHeight="1" x14ac:dyDescent="0.3"/>
    <row r="811" ht="15" customHeight="1" x14ac:dyDescent="0.3"/>
    <row r="812" ht="20.100000000000001"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20.100000000000001" customHeight="1" x14ac:dyDescent="0.3"/>
    <row r="844" ht="15" customHeight="1" x14ac:dyDescent="0.3"/>
    <row r="845" ht="15" customHeight="1" x14ac:dyDescent="0.3"/>
    <row r="846" ht="15" customHeight="1" x14ac:dyDescent="0.3"/>
    <row r="847" ht="15" customHeight="1" x14ac:dyDescent="0.3"/>
    <row r="848" ht="20.100000000000001"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20.100000000000001"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20.100000000000001"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20.100000000000001"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20.100000000000001" customHeight="1" x14ac:dyDescent="0.3"/>
    <row r="887" ht="15" customHeight="1" x14ac:dyDescent="0.3"/>
    <row r="888" ht="15" customHeight="1" x14ac:dyDescent="0.3"/>
    <row r="889" ht="15" customHeight="1" x14ac:dyDescent="0.3"/>
    <row r="890" ht="15" customHeight="1" x14ac:dyDescent="0.3"/>
    <row r="891" ht="15" customHeight="1" x14ac:dyDescent="0.3"/>
    <row r="892" ht="15" customHeight="1" x14ac:dyDescent="0.3"/>
    <row r="893" ht="15" customHeight="1" x14ac:dyDescent="0.3"/>
    <row r="894" ht="15" customHeight="1" x14ac:dyDescent="0.3"/>
    <row r="895" ht="15" customHeight="1" x14ac:dyDescent="0.3"/>
    <row r="896" ht="15" customHeight="1" x14ac:dyDescent="0.3"/>
    <row r="897" ht="15" customHeight="1" x14ac:dyDescent="0.3"/>
    <row r="898" ht="15" customHeight="1" x14ac:dyDescent="0.3"/>
    <row r="899" ht="15" customHeight="1" x14ac:dyDescent="0.3"/>
    <row r="900" ht="15" customHeight="1" x14ac:dyDescent="0.3"/>
    <row r="901" ht="15" customHeight="1" x14ac:dyDescent="0.3"/>
    <row r="902" ht="15" customHeight="1" x14ac:dyDescent="0.3"/>
    <row r="903" ht="15" customHeight="1" x14ac:dyDescent="0.3"/>
    <row r="904" ht="15" customHeight="1" x14ac:dyDescent="0.3"/>
    <row r="905" ht="15" customHeight="1" x14ac:dyDescent="0.3"/>
    <row r="906" ht="15" customHeight="1" x14ac:dyDescent="0.3"/>
    <row r="907" ht="15" customHeight="1" x14ac:dyDescent="0.3"/>
    <row r="908" ht="15" customHeight="1" x14ac:dyDescent="0.3"/>
    <row r="909" ht="15" customHeight="1" x14ac:dyDescent="0.3"/>
    <row r="910" ht="15" customHeight="1" x14ac:dyDescent="0.3"/>
    <row r="911" ht="15" customHeight="1" x14ac:dyDescent="0.3"/>
    <row r="912" ht="15" customHeight="1" x14ac:dyDescent="0.3"/>
    <row r="913" ht="15" customHeight="1" x14ac:dyDescent="0.3"/>
    <row r="914" ht="15" customHeight="1" x14ac:dyDescent="0.3"/>
    <row r="915" ht="15" customHeight="1" x14ac:dyDescent="0.3"/>
    <row r="916" ht="15" customHeight="1" x14ac:dyDescent="0.3"/>
    <row r="917" ht="15" customHeight="1" x14ac:dyDescent="0.3"/>
    <row r="918" ht="15" customHeight="1" x14ac:dyDescent="0.3"/>
    <row r="919" ht="15" customHeight="1" x14ac:dyDescent="0.3"/>
    <row r="920" ht="15" customHeight="1" x14ac:dyDescent="0.3"/>
    <row r="921" ht="15" customHeight="1" x14ac:dyDescent="0.3"/>
    <row r="922" ht="15" customHeight="1" x14ac:dyDescent="0.3"/>
    <row r="923" ht="15" customHeight="1" x14ac:dyDescent="0.3"/>
    <row r="924" ht="15" customHeight="1" x14ac:dyDescent="0.3"/>
    <row r="925" ht="15" customHeight="1" x14ac:dyDescent="0.3"/>
    <row r="926" ht="15" customHeight="1" x14ac:dyDescent="0.3"/>
    <row r="927" ht="15" customHeight="1" x14ac:dyDescent="0.3"/>
    <row r="928" ht="15" customHeight="1" x14ac:dyDescent="0.3"/>
    <row r="929" ht="15" customHeight="1" x14ac:dyDescent="0.3"/>
    <row r="930" ht="15" customHeight="1" x14ac:dyDescent="0.3"/>
    <row r="931" ht="15" customHeight="1" x14ac:dyDescent="0.3"/>
    <row r="932" ht="15" customHeight="1" x14ac:dyDescent="0.3"/>
    <row r="933" ht="15" customHeight="1" x14ac:dyDescent="0.3"/>
    <row r="934" ht="15" customHeight="1" x14ac:dyDescent="0.3"/>
    <row r="935" ht="15" customHeight="1" x14ac:dyDescent="0.3"/>
    <row r="936" ht="20.100000000000001" customHeight="1" x14ac:dyDescent="0.3"/>
    <row r="937" ht="15" customHeight="1" x14ac:dyDescent="0.3"/>
    <row r="938" ht="15" customHeight="1" x14ac:dyDescent="0.3"/>
    <row r="939" ht="15" customHeight="1" x14ac:dyDescent="0.3"/>
    <row r="940" ht="15" customHeight="1" x14ac:dyDescent="0.3"/>
    <row r="941" ht="20.100000000000001" customHeight="1" x14ac:dyDescent="0.3"/>
    <row r="942" ht="15" customHeight="1" x14ac:dyDescent="0.3"/>
    <row r="943" ht="15" customHeight="1" x14ac:dyDescent="0.3"/>
    <row r="944" ht="15" customHeight="1" x14ac:dyDescent="0.3"/>
    <row r="945" ht="15" customHeight="1" x14ac:dyDescent="0.3"/>
    <row r="946" ht="15" customHeight="1" x14ac:dyDescent="0.3"/>
    <row r="947" ht="20.100000000000001" customHeight="1" x14ac:dyDescent="0.3"/>
    <row r="948" ht="15" customHeight="1" x14ac:dyDescent="0.3"/>
    <row r="949" ht="15" customHeight="1" x14ac:dyDescent="0.3"/>
    <row r="950" ht="15" customHeight="1" x14ac:dyDescent="0.3"/>
    <row r="951" ht="15" customHeight="1" x14ac:dyDescent="0.3"/>
    <row r="952" ht="20.100000000000001" customHeight="1" x14ac:dyDescent="0.3"/>
    <row r="953" ht="15" customHeight="1" x14ac:dyDescent="0.3"/>
    <row r="954" ht="15" customHeight="1" x14ac:dyDescent="0.3"/>
    <row r="955" ht="15" customHeight="1" x14ac:dyDescent="0.3"/>
    <row r="956" ht="15" customHeight="1" x14ac:dyDescent="0.3"/>
    <row r="957" ht="15" customHeight="1" x14ac:dyDescent="0.3"/>
    <row r="958" ht="20.100000000000001" customHeight="1" x14ac:dyDescent="0.3"/>
    <row r="959" ht="15" customHeight="1" x14ac:dyDescent="0.3"/>
    <row r="960" ht="15" customHeight="1" x14ac:dyDescent="0.3"/>
    <row r="961" ht="15" customHeight="1" x14ac:dyDescent="0.3"/>
    <row r="962" ht="15" customHeight="1" x14ac:dyDescent="0.3"/>
    <row r="963" ht="20.100000000000001" customHeight="1" x14ac:dyDescent="0.3"/>
    <row r="964" ht="15" customHeight="1" x14ac:dyDescent="0.3"/>
    <row r="965" ht="15" customHeight="1" x14ac:dyDescent="0.3"/>
    <row r="966" ht="15" customHeight="1" x14ac:dyDescent="0.3"/>
    <row r="967" ht="15" customHeight="1" x14ac:dyDescent="0.3"/>
    <row r="968" ht="15" customHeight="1" x14ac:dyDescent="0.3"/>
    <row r="969" ht="20.100000000000001" customHeight="1" x14ac:dyDescent="0.3"/>
    <row r="970" ht="15" customHeight="1" x14ac:dyDescent="0.3"/>
    <row r="971" ht="15" customHeight="1" x14ac:dyDescent="0.3"/>
    <row r="972" ht="15" customHeight="1" x14ac:dyDescent="0.3"/>
    <row r="973" ht="15" customHeight="1" x14ac:dyDescent="0.3"/>
    <row r="974" ht="20.100000000000001" customHeight="1" x14ac:dyDescent="0.3"/>
    <row r="975" ht="15" customHeight="1" x14ac:dyDescent="0.3"/>
    <row r="976" ht="15" customHeight="1" x14ac:dyDescent="0.3"/>
    <row r="977" ht="15" customHeight="1" x14ac:dyDescent="0.3"/>
    <row r="978" ht="15" customHeight="1" x14ac:dyDescent="0.3"/>
    <row r="979" ht="15" customHeight="1" x14ac:dyDescent="0.3"/>
    <row r="980" ht="20.100000000000001" customHeight="1" x14ac:dyDescent="0.3"/>
    <row r="981" ht="15" customHeight="1" x14ac:dyDescent="0.3"/>
    <row r="982" ht="15" customHeight="1" x14ac:dyDescent="0.3"/>
    <row r="983" ht="15" customHeight="1" x14ac:dyDescent="0.3"/>
    <row r="984" ht="15" customHeight="1" x14ac:dyDescent="0.3"/>
    <row r="985" ht="20.100000000000001" customHeight="1" x14ac:dyDescent="0.3"/>
    <row r="986" ht="15" customHeight="1" x14ac:dyDescent="0.3"/>
    <row r="987" ht="15" customHeight="1" x14ac:dyDescent="0.3"/>
    <row r="988" ht="15" customHeight="1" x14ac:dyDescent="0.3"/>
    <row r="989" ht="15" customHeight="1" x14ac:dyDescent="0.3"/>
    <row r="990" ht="15" customHeight="1" x14ac:dyDescent="0.3"/>
    <row r="991" ht="20.100000000000001" customHeight="1" x14ac:dyDescent="0.3"/>
    <row r="992" ht="15" customHeight="1" x14ac:dyDescent="0.3"/>
    <row r="993" ht="15" customHeight="1" x14ac:dyDescent="0.3"/>
    <row r="994" ht="15" customHeight="1" x14ac:dyDescent="0.3"/>
    <row r="995" ht="15" customHeight="1" x14ac:dyDescent="0.3"/>
    <row r="996" ht="20.100000000000001" customHeight="1" x14ac:dyDescent="0.3"/>
    <row r="997" ht="15" customHeight="1" x14ac:dyDescent="0.3"/>
    <row r="998" ht="15" customHeight="1" x14ac:dyDescent="0.3"/>
    <row r="999" ht="15" customHeight="1" x14ac:dyDescent="0.3"/>
    <row r="1000" ht="15" customHeight="1" x14ac:dyDescent="0.3"/>
    <row r="1001" ht="20.100000000000001" customHeight="1" x14ac:dyDescent="0.3"/>
    <row r="1002" ht="15" customHeight="1" x14ac:dyDescent="0.3"/>
    <row r="1003" ht="15" customHeight="1" x14ac:dyDescent="0.3"/>
    <row r="1004" ht="15" customHeight="1" x14ac:dyDescent="0.3"/>
    <row r="1005" ht="15" customHeight="1" x14ac:dyDescent="0.3"/>
    <row r="1006" ht="15" customHeight="1" x14ac:dyDescent="0.3"/>
    <row r="1007" ht="20.100000000000001" customHeight="1" x14ac:dyDescent="0.3"/>
    <row r="1008" ht="15" customHeight="1" x14ac:dyDescent="0.3"/>
    <row r="1009" ht="15" customHeight="1" x14ac:dyDescent="0.3"/>
    <row r="1010" ht="15" customHeight="1" x14ac:dyDescent="0.3"/>
    <row r="1011" ht="15" customHeight="1" x14ac:dyDescent="0.3"/>
    <row r="1012" ht="20.100000000000001" customHeight="1" x14ac:dyDescent="0.3"/>
    <row r="1013" ht="15" customHeight="1" x14ac:dyDescent="0.3"/>
    <row r="1014" ht="15" customHeight="1" x14ac:dyDescent="0.3"/>
    <row r="1015" ht="15" customHeight="1" x14ac:dyDescent="0.3"/>
    <row r="1016" ht="15" customHeight="1" x14ac:dyDescent="0.3"/>
    <row r="1017" ht="20.100000000000001" customHeight="1" x14ac:dyDescent="0.3"/>
    <row r="1018" ht="15" customHeight="1" x14ac:dyDescent="0.3"/>
    <row r="1019" ht="15" customHeight="1" x14ac:dyDescent="0.3"/>
    <row r="1020" ht="15" customHeight="1" x14ac:dyDescent="0.3"/>
    <row r="1021" ht="15" customHeight="1" x14ac:dyDescent="0.3"/>
    <row r="1022" ht="15" customHeight="1" x14ac:dyDescent="0.3"/>
    <row r="1023" ht="20.100000000000001" customHeight="1" x14ac:dyDescent="0.3"/>
    <row r="1024" ht="15" customHeight="1" x14ac:dyDescent="0.3"/>
    <row r="1025" ht="15" customHeight="1" x14ac:dyDescent="0.3"/>
    <row r="1026" ht="15" customHeight="1" x14ac:dyDescent="0.3"/>
    <row r="1027" ht="15" customHeight="1" x14ac:dyDescent="0.3"/>
    <row r="1028" ht="15" customHeight="1" x14ac:dyDescent="0.3"/>
    <row r="1029" ht="20.100000000000001" customHeight="1" x14ac:dyDescent="0.3"/>
    <row r="1030" ht="15" customHeight="1" x14ac:dyDescent="0.3"/>
    <row r="1031" ht="15" customHeight="1" x14ac:dyDescent="0.3"/>
    <row r="1032" ht="15" customHeight="1" x14ac:dyDescent="0.3"/>
    <row r="1033" ht="20.100000000000001" customHeight="1" x14ac:dyDescent="0.3"/>
    <row r="1034" ht="15" customHeight="1" x14ac:dyDescent="0.3"/>
    <row r="1035" ht="15" customHeight="1" x14ac:dyDescent="0.3"/>
    <row r="1036" ht="15" customHeight="1" x14ac:dyDescent="0.3"/>
    <row r="1037" ht="15" customHeight="1" x14ac:dyDescent="0.3"/>
    <row r="1038" ht="20.100000000000001" customHeight="1" x14ac:dyDescent="0.3"/>
    <row r="1039" ht="15" customHeight="1" x14ac:dyDescent="0.3"/>
    <row r="1040" ht="15" customHeight="1" x14ac:dyDescent="0.3"/>
    <row r="1041" ht="15" customHeight="1" x14ac:dyDescent="0.3"/>
    <row r="1042" ht="15" customHeight="1" x14ac:dyDescent="0.3"/>
    <row r="1043" ht="20.100000000000001" customHeight="1" x14ac:dyDescent="0.3"/>
    <row r="1044" ht="15" customHeight="1" x14ac:dyDescent="0.3"/>
    <row r="1045" ht="15" customHeight="1" x14ac:dyDescent="0.3"/>
    <row r="1046" ht="15" customHeight="1" x14ac:dyDescent="0.3"/>
    <row r="1047" ht="15" customHeight="1" x14ac:dyDescent="0.3"/>
    <row r="1048" ht="20.100000000000001" customHeight="1" x14ac:dyDescent="0.3"/>
    <row r="1049" ht="15" customHeight="1" x14ac:dyDescent="0.3"/>
    <row r="1050" ht="15" customHeight="1" x14ac:dyDescent="0.3"/>
    <row r="1051" ht="15" customHeight="1" x14ac:dyDescent="0.3"/>
    <row r="1052" ht="15" customHeight="1" x14ac:dyDescent="0.3"/>
    <row r="1053" ht="15" customHeight="1" x14ac:dyDescent="0.3"/>
    <row r="1054" ht="15" customHeight="1" x14ac:dyDescent="0.3"/>
    <row r="1055" ht="15" customHeight="1" x14ac:dyDescent="0.3"/>
    <row r="1056" ht="15" customHeight="1" x14ac:dyDescent="0.3"/>
    <row r="1057" ht="15" customHeight="1" x14ac:dyDescent="0.3"/>
    <row r="1058" ht="20.100000000000001" customHeight="1" x14ac:dyDescent="0.3"/>
    <row r="1059" ht="15" customHeight="1" x14ac:dyDescent="0.3"/>
    <row r="1060" ht="15" customHeight="1" x14ac:dyDescent="0.3"/>
    <row r="1061" ht="15" customHeight="1" x14ac:dyDescent="0.3"/>
    <row r="1062" ht="15" customHeight="1" x14ac:dyDescent="0.3"/>
    <row r="1063" ht="15" customHeight="1" x14ac:dyDescent="0.3"/>
    <row r="1064" ht="15" customHeight="1" x14ac:dyDescent="0.3"/>
    <row r="1065" ht="15" customHeight="1" x14ac:dyDescent="0.3"/>
    <row r="1066" ht="15" customHeight="1" x14ac:dyDescent="0.3"/>
    <row r="1067" ht="15" customHeight="1" x14ac:dyDescent="0.3"/>
    <row r="1068" ht="20.100000000000001" customHeight="1" x14ac:dyDescent="0.3"/>
    <row r="1069" ht="15" customHeight="1" x14ac:dyDescent="0.3"/>
    <row r="1070" ht="15" customHeight="1" x14ac:dyDescent="0.3"/>
    <row r="1071" ht="15" customHeight="1" x14ac:dyDescent="0.3"/>
    <row r="1072" ht="15" customHeight="1" x14ac:dyDescent="0.3"/>
    <row r="1073" ht="20.100000000000001" customHeight="1" x14ac:dyDescent="0.3"/>
    <row r="1074" ht="15" customHeight="1" x14ac:dyDescent="0.3"/>
    <row r="1075" ht="15" customHeight="1" x14ac:dyDescent="0.3"/>
    <row r="1076" ht="15" customHeight="1" x14ac:dyDescent="0.3"/>
    <row r="1077" ht="15" customHeight="1" x14ac:dyDescent="0.3"/>
    <row r="1078" ht="20.100000000000001" customHeight="1" x14ac:dyDescent="0.3"/>
    <row r="1079" ht="15" customHeight="1" x14ac:dyDescent="0.3"/>
    <row r="1080" ht="15" customHeight="1" x14ac:dyDescent="0.3"/>
    <row r="1081" ht="15" customHeight="1" x14ac:dyDescent="0.3"/>
    <row r="1082" ht="15" customHeight="1" x14ac:dyDescent="0.3"/>
    <row r="1083" ht="20.100000000000001" customHeight="1" x14ac:dyDescent="0.3"/>
    <row r="1084" ht="15" customHeight="1" x14ac:dyDescent="0.3"/>
    <row r="1085" ht="15" customHeight="1" x14ac:dyDescent="0.3"/>
    <row r="1086" ht="15" customHeight="1" x14ac:dyDescent="0.3"/>
    <row r="1087" ht="15" customHeight="1" x14ac:dyDescent="0.3"/>
    <row r="1088" ht="20.100000000000001" customHeight="1" x14ac:dyDescent="0.3"/>
    <row r="1089" ht="15" customHeight="1" x14ac:dyDescent="0.3"/>
    <row r="1090" ht="15" customHeight="1" x14ac:dyDescent="0.3"/>
    <row r="1091" ht="15" customHeight="1" x14ac:dyDescent="0.3"/>
    <row r="1092" ht="15" customHeight="1" x14ac:dyDescent="0.3"/>
    <row r="1093" ht="20.100000000000001" customHeight="1" x14ac:dyDescent="0.3"/>
    <row r="1094" ht="15" customHeight="1" x14ac:dyDescent="0.3"/>
    <row r="1095" ht="15" customHeight="1" x14ac:dyDescent="0.3"/>
    <row r="1096" ht="15" customHeight="1" x14ac:dyDescent="0.3"/>
    <row r="1097" ht="15" customHeight="1" x14ac:dyDescent="0.3"/>
    <row r="1098" ht="20.100000000000001" customHeight="1" x14ac:dyDescent="0.3"/>
    <row r="1099" ht="15" customHeight="1" x14ac:dyDescent="0.3"/>
    <row r="1100" ht="15" customHeight="1" x14ac:dyDescent="0.3"/>
    <row r="1101" ht="15" customHeight="1" x14ac:dyDescent="0.3"/>
    <row r="1102" ht="15" customHeight="1" x14ac:dyDescent="0.3"/>
    <row r="1103" ht="20.100000000000001" customHeight="1" x14ac:dyDescent="0.3"/>
    <row r="1104" ht="15" customHeight="1" x14ac:dyDescent="0.3"/>
    <row r="1105" ht="15" customHeight="1" x14ac:dyDescent="0.3"/>
    <row r="1106" ht="15" customHeight="1" x14ac:dyDescent="0.3"/>
    <row r="1107" ht="15" customHeight="1" x14ac:dyDescent="0.3"/>
    <row r="1108" ht="20.100000000000001" customHeight="1" x14ac:dyDescent="0.3"/>
    <row r="1109" ht="15" customHeight="1" x14ac:dyDescent="0.3"/>
    <row r="1110" ht="15" customHeight="1" x14ac:dyDescent="0.3"/>
    <row r="1111" ht="15" customHeight="1" x14ac:dyDescent="0.3"/>
    <row r="1112" ht="15" customHeight="1" x14ac:dyDescent="0.3"/>
    <row r="1113" ht="20.100000000000001" customHeight="1" x14ac:dyDescent="0.3"/>
    <row r="1114" ht="15" customHeight="1" x14ac:dyDescent="0.3"/>
    <row r="1115" ht="15" customHeight="1" x14ac:dyDescent="0.3"/>
    <row r="1116" ht="15" customHeight="1" x14ac:dyDescent="0.3"/>
    <row r="1117" ht="15" customHeight="1" x14ac:dyDescent="0.3"/>
    <row r="1118" ht="20.100000000000001" customHeight="1" x14ac:dyDescent="0.3"/>
    <row r="1119" ht="15" customHeight="1" x14ac:dyDescent="0.3"/>
    <row r="1120" ht="15" customHeight="1" x14ac:dyDescent="0.3"/>
    <row r="1121" ht="15" customHeight="1" x14ac:dyDescent="0.3"/>
    <row r="1122" ht="15" customHeight="1" x14ac:dyDescent="0.3"/>
    <row r="1123" ht="20.100000000000001" customHeight="1" x14ac:dyDescent="0.3"/>
    <row r="1124" ht="15" customHeight="1" x14ac:dyDescent="0.3"/>
    <row r="1125" ht="15" customHeight="1" x14ac:dyDescent="0.3"/>
    <row r="1126" ht="15" customHeight="1" x14ac:dyDescent="0.3"/>
    <row r="1127" ht="15" customHeight="1" x14ac:dyDescent="0.3"/>
    <row r="1128" ht="20.100000000000001" customHeight="1" x14ac:dyDescent="0.3"/>
    <row r="1129" ht="15" customHeight="1" x14ac:dyDescent="0.3"/>
    <row r="1130" ht="15" customHeight="1" x14ac:dyDescent="0.3"/>
    <row r="1131" ht="15" customHeight="1" x14ac:dyDescent="0.3"/>
    <row r="1132" ht="15" customHeight="1" x14ac:dyDescent="0.3"/>
    <row r="1133" ht="20.100000000000001" customHeight="1" x14ac:dyDescent="0.3"/>
    <row r="1134" ht="15" customHeight="1" x14ac:dyDescent="0.3"/>
    <row r="1135" ht="15" customHeight="1" x14ac:dyDescent="0.3"/>
    <row r="1136" ht="15" customHeight="1" x14ac:dyDescent="0.3"/>
    <row r="1137" ht="15" customHeight="1" x14ac:dyDescent="0.3"/>
    <row r="1138" ht="20.100000000000001" customHeight="1" x14ac:dyDescent="0.3"/>
    <row r="1139" ht="15" customHeight="1" x14ac:dyDescent="0.3"/>
    <row r="1140" ht="15" customHeight="1" x14ac:dyDescent="0.3"/>
    <row r="1141" ht="15" customHeight="1" x14ac:dyDescent="0.3"/>
    <row r="1142" ht="15" customHeight="1" x14ac:dyDescent="0.3"/>
    <row r="1143" ht="20.100000000000001" customHeight="1" x14ac:dyDescent="0.3"/>
    <row r="1144" ht="15" customHeight="1" x14ac:dyDescent="0.3"/>
    <row r="1145" ht="15" customHeight="1" x14ac:dyDescent="0.3"/>
    <row r="1146" ht="15" customHeight="1" x14ac:dyDescent="0.3"/>
    <row r="1147" ht="15" customHeight="1" x14ac:dyDescent="0.3"/>
    <row r="1148" ht="20.100000000000001" customHeight="1" x14ac:dyDescent="0.3"/>
    <row r="1149" ht="15" customHeight="1" x14ac:dyDescent="0.3"/>
    <row r="1150" ht="15" customHeight="1" x14ac:dyDescent="0.3"/>
    <row r="1151" ht="15" customHeight="1" x14ac:dyDescent="0.3"/>
    <row r="1152" ht="15" customHeight="1" x14ac:dyDescent="0.3"/>
    <row r="1153" ht="20.100000000000001" customHeight="1" x14ac:dyDescent="0.3"/>
    <row r="1154" ht="15" customHeight="1" x14ac:dyDescent="0.3"/>
    <row r="1155" ht="15" customHeight="1" x14ac:dyDescent="0.3"/>
    <row r="1156" ht="15" customHeight="1" x14ac:dyDescent="0.3"/>
    <row r="1157" ht="15" customHeight="1" x14ac:dyDescent="0.3"/>
    <row r="1158" ht="20.100000000000001" customHeight="1" x14ac:dyDescent="0.3"/>
    <row r="1159" ht="15" customHeight="1" x14ac:dyDescent="0.3"/>
    <row r="1160" ht="15" customHeight="1" x14ac:dyDescent="0.3"/>
    <row r="1161" ht="15" customHeight="1" x14ac:dyDescent="0.3"/>
    <row r="1162" ht="15" customHeight="1" x14ac:dyDescent="0.3"/>
    <row r="1163" ht="20.100000000000001" customHeight="1" x14ac:dyDescent="0.3"/>
    <row r="1164" ht="15" customHeight="1" x14ac:dyDescent="0.3"/>
    <row r="1165" ht="15" customHeight="1" x14ac:dyDescent="0.3"/>
    <row r="1166" ht="15" customHeight="1" x14ac:dyDescent="0.3"/>
    <row r="1167" ht="15" customHeight="1" x14ac:dyDescent="0.3"/>
    <row r="1168" ht="20.100000000000001" customHeight="1" x14ac:dyDescent="0.3"/>
    <row r="1169" ht="15" customHeight="1" x14ac:dyDescent="0.3"/>
    <row r="1170" ht="15" customHeight="1" x14ac:dyDescent="0.3"/>
    <row r="1171" ht="15" customHeight="1" x14ac:dyDescent="0.3"/>
    <row r="1172" ht="15" customHeight="1" x14ac:dyDescent="0.3"/>
    <row r="1173" ht="20.100000000000001" customHeight="1" x14ac:dyDescent="0.3"/>
    <row r="1174" ht="15" customHeight="1" x14ac:dyDescent="0.3"/>
    <row r="1175" ht="15" customHeight="1" x14ac:dyDescent="0.3"/>
    <row r="1176" ht="15" customHeight="1" x14ac:dyDescent="0.3"/>
    <row r="1177" ht="15" customHeight="1" x14ac:dyDescent="0.3"/>
    <row r="1178" ht="20.100000000000001" customHeight="1" x14ac:dyDescent="0.3"/>
    <row r="1179" ht="15" customHeight="1" x14ac:dyDescent="0.3"/>
    <row r="1180" ht="15" customHeight="1" x14ac:dyDescent="0.3"/>
    <row r="1181" ht="15" customHeight="1" x14ac:dyDescent="0.3"/>
    <row r="1182" ht="15" customHeight="1" x14ac:dyDescent="0.3"/>
    <row r="1183" ht="20.100000000000001" customHeight="1" x14ac:dyDescent="0.3"/>
    <row r="1184" ht="15" customHeight="1" x14ac:dyDescent="0.3"/>
    <row r="1185" ht="15" customHeight="1" x14ac:dyDescent="0.3"/>
    <row r="1186" ht="15" customHeight="1" x14ac:dyDescent="0.3"/>
    <row r="1187" ht="15" customHeight="1" x14ac:dyDescent="0.3"/>
    <row r="1188" ht="20.100000000000001" customHeight="1" x14ac:dyDescent="0.3"/>
    <row r="1189" ht="15" customHeight="1" x14ac:dyDescent="0.3"/>
    <row r="1190" ht="15" customHeight="1" x14ac:dyDescent="0.3"/>
    <row r="1191" ht="15" customHeight="1" x14ac:dyDescent="0.3"/>
    <row r="1192" ht="15" customHeight="1" x14ac:dyDescent="0.3"/>
    <row r="1193" ht="20.100000000000001" customHeight="1" x14ac:dyDescent="0.3"/>
    <row r="1194" ht="15" customHeight="1" x14ac:dyDescent="0.3"/>
    <row r="1195" ht="15" customHeight="1" x14ac:dyDescent="0.3"/>
    <row r="1196" ht="15" customHeight="1" x14ac:dyDescent="0.3"/>
    <row r="1197" ht="15" customHeight="1" x14ac:dyDescent="0.3"/>
    <row r="1198" ht="20.100000000000001" customHeight="1" x14ac:dyDescent="0.3"/>
    <row r="1199" ht="15" customHeight="1" x14ac:dyDescent="0.3"/>
    <row r="1200" ht="15" customHeight="1" x14ac:dyDescent="0.3"/>
    <row r="1201" ht="15" customHeight="1" x14ac:dyDescent="0.3"/>
    <row r="1202" ht="15" customHeight="1" x14ac:dyDescent="0.3"/>
    <row r="1203" ht="20.100000000000001" customHeight="1" x14ac:dyDescent="0.3"/>
    <row r="1204" ht="15" customHeight="1" x14ac:dyDescent="0.3"/>
    <row r="1205" ht="15" customHeight="1" x14ac:dyDescent="0.3"/>
    <row r="1206" ht="15" customHeight="1" x14ac:dyDescent="0.3"/>
    <row r="1207" ht="15" customHeight="1" x14ac:dyDescent="0.3"/>
    <row r="1208" ht="20.100000000000001" customHeight="1" x14ac:dyDescent="0.3"/>
    <row r="1209" ht="15" customHeight="1" x14ac:dyDescent="0.3"/>
    <row r="1210" ht="15" customHeight="1" x14ac:dyDescent="0.3"/>
    <row r="1211" ht="15" customHeight="1" x14ac:dyDescent="0.3"/>
    <row r="1212" ht="15" customHeight="1" x14ac:dyDescent="0.3"/>
    <row r="1213" ht="20.100000000000001" customHeight="1" x14ac:dyDescent="0.3"/>
    <row r="1214" ht="15" customHeight="1" x14ac:dyDescent="0.3"/>
    <row r="1215" ht="15" customHeight="1" x14ac:dyDescent="0.3"/>
    <row r="1216" ht="15" customHeight="1" x14ac:dyDescent="0.3"/>
    <row r="1217" ht="15" customHeight="1" x14ac:dyDescent="0.3"/>
    <row r="1218" ht="20.100000000000001" customHeight="1" x14ac:dyDescent="0.3"/>
    <row r="1219" ht="15" customHeight="1" x14ac:dyDescent="0.3"/>
    <row r="1220" ht="15" customHeight="1" x14ac:dyDescent="0.3"/>
    <row r="1221" ht="15" customHeight="1" x14ac:dyDescent="0.3"/>
    <row r="1222" ht="15" customHeight="1" x14ac:dyDescent="0.3"/>
    <row r="1223" ht="20.100000000000001" customHeight="1" x14ac:dyDescent="0.3"/>
    <row r="1224" ht="15" customHeight="1" x14ac:dyDescent="0.3"/>
    <row r="1225" ht="15" customHeight="1" x14ac:dyDescent="0.3"/>
    <row r="1226" ht="15" customHeight="1" x14ac:dyDescent="0.3"/>
    <row r="1227" ht="15" customHeight="1" x14ac:dyDescent="0.3"/>
    <row r="1228" ht="20.100000000000001" customHeight="1" x14ac:dyDescent="0.3"/>
    <row r="1229" ht="15" customHeight="1" x14ac:dyDescent="0.3"/>
    <row r="1230" ht="15" customHeight="1" x14ac:dyDescent="0.3"/>
    <row r="1231" ht="15" customHeight="1" x14ac:dyDescent="0.3"/>
    <row r="1232" ht="15" customHeight="1" x14ac:dyDescent="0.3"/>
    <row r="1233" ht="20.100000000000001" customHeight="1" x14ac:dyDescent="0.3"/>
    <row r="1234" ht="15" customHeight="1" x14ac:dyDescent="0.3"/>
    <row r="1235" ht="15" customHeight="1" x14ac:dyDescent="0.3"/>
    <row r="1236" ht="15" customHeight="1" x14ac:dyDescent="0.3"/>
    <row r="1237" ht="15" customHeight="1" x14ac:dyDescent="0.3"/>
    <row r="1238" ht="15" customHeight="1" x14ac:dyDescent="0.3"/>
    <row r="1239" ht="15" customHeight="1" x14ac:dyDescent="0.3"/>
    <row r="1240" ht="15" customHeight="1" x14ac:dyDescent="0.3"/>
    <row r="1241" ht="15" customHeight="1" x14ac:dyDescent="0.3"/>
    <row r="1242" ht="15" customHeight="1" x14ac:dyDescent="0.3"/>
    <row r="1243" ht="15" customHeight="1" x14ac:dyDescent="0.3"/>
    <row r="1244" ht="15" customHeight="1" x14ac:dyDescent="0.3"/>
    <row r="1245" ht="15" customHeight="1" x14ac:dyDescent="0.3"/>
    <row r="1246" ht="15" customHeight="1" x14ac:dyDescent="0.3"/>
    <row r="1247" ht="15" customHeight="1" x14ac:dyDescent="0.3"/>
    <row r="1248" ht="15" customHeight="1" x14ac:dyDescent="0.3"/>
    <row r="1249" ht="15" customHeight="1" x14ac:dyDescent="0.3"/>
    <row r="1250" ht="15" customHeight="1" x14ac:dyDescent="0.3"/>
    <row r="1251" ht="15" customHeight="1" x14ac:dyDescent="0.3"/>
    <row r="1252" ht="15" customHeight="1" x14ac:dyDescent="0.3"/>
    <row r="1253" ht="15" customHeight="1" x14ac:dyDescent="0.3"/>
    <row r="1254" ht="15" customHeight="1" x14ac:dyDescent="0.3"/>
    <row r="1255" ht="15" customHeight="1" x14ac:dyDescent="0.3"/>
    <row r="1256" ht="15" customHeight="1" x14ac:dyDescent="0.3"/>
    <row r="1257" ht="15" customHeight="1" x14ac:dyDescent="0.3"/>
    <row r="1258" ht="20.100000000000001" customHeight="1" x14ac:dyDescent="0.3"/>
    <row r="1259" ht="15" customHeight="1" x14ac:dyDescent="0.3"/>
    <row r="1260" ht="15" customHeight="1" x14ac:dyDescent="0.3"/>
    <row r="1261" ht="15" customHeight="1" x14ac:dyDescent="0.3"/>
    <row r="1262" ht="15" customHeight="1" x14ac:dyDescent="0.3"/>
    <row r="1263" ht="20.100000000000001" customHeight="1" x14ac:dyDescent="0.3"/>
    <row r="1264" ht="15" customHeight="1" x14ac:dyDescent="0.3"/>
    <row r="1265" ht="15" customHeight="1" x14ac:dyDescent="0.3"/>
    <row r="1266" ht="15" customHeight="1" x14ac:dyDescent="0.3"/>
    <row r="1267" ht="15" customHeight="1" x14ac:dyDescent="0.3"/>
    <row r="1268" ht="20.100000000000001" customHeight="1" x14ac:dyDescent="0.3"/>
    <row r="1269" ht="15" customHeight="1" x14ac:dyDescent="0.3"/>
    <row r="1270" ht="15" customHeight="1" x14ac:dyDescent="0.3"/>
    <row r="1271" ht="15" customHeight="1" x14ac:dyDescent="0.3"/>
    <row r="1272" ht="15" customHeight="1" x14ac:dyDescent="0.3"/>
    <row r="1273" ht="20.100000000000001" customHeight="1" x14ac:dyDescent="0.3"/>
    <row r="1274" ht="15" customHeight="1" x14ac:dyDescent="0.3"/>
    <row r="1275" ht="15" customHeight="1" x14ac:dyDescent="0.3"/>
    <row r="1276" ht="15" customHeight="1" x14ac:dyDescent="0.3"/>
    <row r="1277" ht="15" customHeight="1" x14ac:dyDescent="0.3"/>
    <row r="1278" ht="20.100000000000001" customHeight="1" x14ac:dyDescent="0.3"/>
    <row r="1279" ht="15" customHeight="1" x14ac:dyDescent="0.3"/>
    <row r="1280" ht="15" customHeight="1" x14ac:dyDescent="0.3"/>
    <row r="1281" ht="15" customHeight="1" x14ac:dyDescent="0.3"/>
    <row r="1282" ht="15" customHeight="1" x14ac:dyDescent="0.3"/>
    <row r="1283" ht="20.100000000000001" customHeight="1" x14ac:dyDescent="0.3"/>
    <row r="1284" ht="15" customHeight="1" x14ac:dyDescent="0.3"/>
    <row r="1285" ht="15" customHeight="1" x14ac:dyDescent="0.3"/>
    <row r="1286" ht="15" customHeight="1" x14ac:dyDescent="0.3"/>
    <row r="1287" ht="15" customHeight="1" x14ac:dyDescent="0.3"/>
    <row r="1288" ht="20.100000000000001" customHeight="1" x14ac:dyDescent="0.3"/>
    <row r="1289" ht="15" customHeight="1" x14ac:dyDescent="0.3"/>
    <row r="1290" ht="15" customHeight="1" x14ac:dyDescent="0.3"/>
    <row r="1291" ht="15" customHeight="1" x14ac:dyDescent="0.3"/>
    <row r="1292" ht="15" customHeight="1" x14ac:dyDescent="0.3"/>
    <row r="1293" ht="20.100000000000001" customHeight="1" x14ac:dyDescent="0.3"/>
    <row r="1294" ht="15" customHeight="1" x14ac:dyDescent="0.3"/>
    <row r="1295" ht="15" customHeight="1" x14ac:dyDescent="0.3"/>
    <row r="1296" ht="15" customHeight="1" x14ac:dyDescent="0.3"/>
    <row r="1297" ht="15" customHeight="1" x14ac:dyDescent="0.3"/>
    <row r="1298" ht="20.100000000000001" customHeight="1" x14ac:dyDescent="0.3"/>
    <row r="1299" ht="15" customHeight="1" x14ac:dyDescent="0.3"/>
    <row r="1300" ht="15" customHeight="1" x14ac:dyDescent="0.3"/>
    <row r="1301" ht="15" customHeight="1" x14ac:dyDescent="0.3"/>
    <row r="1302" ht="15" customHeight="1" x14ac:dyDescent="0.3"/>
    <row r="1303" ht="20.100000000000001" customHeight="1" x14ac:dyDescent="0.3"/>
    <row r="1304" ht="15" customHeight="1" x14ac:dyDescent="0.3"/>
    <row r="1305" ht="15" customHeight="1" x14ac:dyDescent="0.3"/>
    <row r="1306" ht="15" customHeight="1" x14ac:dyDescent="0.3"/>
    <row r="1307" ht="15" customHeight="1" x14ac:dyDescent="0.3"/>
    <row r="1308" ht="20.100000000000001" customHeight="1" x14ac:dyDescent="0.3"/>
    <row r="1309" ht="15" customHeight="1" x14ac:dyDescent="0.3"/>
    <row r="1310" ht="15" customHeight="1" x14ac:dyDescent="0.3"/>
    <row r="1311" ht="15" customHeight="1" x14ac:dyDescent="0.3"/>
    <row r="1312" ht="15" customHeight="1" x14ac:dyDescent="0.3"/>
    <row r="1313" ht="20.100000000000001" customHeight="1" x14ac:dyDescent="0.3"/>
    <row r="1314" ht="15" customHeight="1" x14ac:dyDescent="0.3"/>
    <row r="1315" ht="15" customHeight="1" x14ac:dyDescent="0.3"/>
    <row r="1316" ht="15" customHeight="1" x14ac:dyDescent="0.3"/>
    <row r="1317" ht="15" customHeight="1" x14ac:dyDescent="0.3"/>
    <row r="1318" ht="20.100000000000001" customHeight="1" x14ac:dyDescent="0.3"/>
    <row r="1319" ht="15" customHeight="1" x14ac:dyDescent="0.3"/>
    <row r="1320" ht="15" customHeight="1" x14ac:dyDescent="0.3"/>
    <row r="1321" ht="15" customHeight="1" x14ac:dyDescent="0.3"/>
    <row r="1322" ht="15" customHeight="1" x14ac:dyDescent="0.3"/>
    <row r="1323" ht="20.100000000000001" customHeight="1" x14ac:dyDescent="0.3"/>
    <row r="1324" ht="15" customHeight="1" x14ac:dyDescent="0.3"/>
    <row r="1325" ht="15" customHeight="1" x14ac:dyDescent="0.3"/>
    <row r="1326" ht="15" customHeight="1" x14ac:dyDescent="0.3"/>
    <row r="1327" ht="15" customHeight="1" x14ac:dyDescent="0.3"/>
    <row r="1328" ht="20.100000000000001" customHeight="1" x14ac:dyDescent="0.3"/>
    <row r="1329" ht="15" customHeight="1" x14ac:dyDescent="0.3"/>
    <row r="1330" ht="15" customHeight="1" x14ac:dyDescent="0.3"/>
    <row r="1331" ht="15" customHeight="1" x14ac:dyDescent="0.3"/>
    <row r="1332" ht="15" customHeight="1" x14ac:dyDescent="0.3"/>
    <row r="1333" ht="20.100000000000001" customHeight="1" x14ac:dyDescent="0.3"/>
    <row r="1334" ht="15" customHeight="1" x14ac:dyDescent="0.3"/>
    <row r="1335" ht="15" customHeight="1" x14ac:dyDescent="0.3"/>
    <row r="1336" ht="15" customHeight="1" x14ac:dyDescent="0.3"/>
    <row r="1337" ht="15" customHeight="1" x14ac:dyDescent="0.3"/>
    <row r="1338" ht="20.100000000000001" customHeight="1" x14ac:dyDescent="0.3"/>
    <row r="1339" ht="15" customHeight="1" x14ac:dyDescent="0.3"/>
    <row r="1340" ht="15" customHeight="1" x14ac:dyDescent="0.3"/>
    <row r="1341" ht="15" customHeight="1" x14ac:dyDescent="0.3"/>
    <row r="1342" ht="15" customHeight="1" x14ac:dyDescent="0.3"/>
    <row r="1343" ht="20.100000000000001" customHeight="1" x14ac:dyDescent="0.3"/>
    <row r="1344" ht="15" customHeight="1" x14ac:dyDescent="0.3"/>
    <row r="1345" ht="15" customHeight="1" x14ac:dyDescent="0.3"/>
    <row r="1346" ht="15" customHeight="1" x14ac:dyDescent="0.3"/>
    <row r="1347" ht="15" customHeight="1" x14ac:dyDescent="0.3"/>
    <row r="1348" ht="20.100000000000001" customHeight="1" x14ac:dyDescent="0.3"/>
    <row r="1349" ht="15" customHeight="1" x14ac:dyDescent="0.3"/>
    <row r="1350" ht="15" customHeight="1" x14ac:dyDescent="0.3"/>
    <row r="1351" ht="15" customHeight="1" x14ac:dyDescent="0.3"/>
    <row r="1352" ht="15" customHeight="1" x14ac:dyDescent="0.3"/>
    <row r="1353" ht="20.100000000000001" customHeight="1" x14ac:dyDescent="0.3"/>
    <row r="1354" ht="15" customHeight="1" x14ac:dyDescent="0.3"/>
    <row r="1355" ht="15" customHeight="1" x14ac:dyDescent="0.3"/>
    <row r="1356" ht="15" customHeight="1" x14ac:dyDescent="0.3"/>
    <row r="1357" ht="15" customHeight="1" x14ac:dyDescent="0.3"/>
    <row r="1358" ht="20.100000000000001" customHeight="1" x14ac:dyDescent="0.3"/>
    <row r="1359" ht="15" customHeight="1" x14ac:dyDescent="0.3"/>
    <row r="1360" ht="15" customHeight="1" x14ac:dyDescent="0.3"/>
    <row r="1361" ht="15" customHeight="1" x14ac:dyDescent="0.3"/>
    <row r="1362" ht="15" customHeight="1" x14ac:dyDescent="0.3"/>
    <row r="1363" ht="20.100000000000001" customHeight="1" x14ac:dyDescent="0.3"/>
    <row r="1364" ht="15" customHeight="1" x14ac:dyDescent="0.3"/>
    <row r="1365" ht="15" customHeight="1" x14ac:dyDescent="0.3"/>
    <row r="1366" ht="15" customHeight="1" x14ac:dyDescent="0.3"/>
    <row r="1367" ht="15" customHeight="1" x14ac:dyDescent="0.3"/>
    <row r="1368" ht="20.100000000000001" customHeight="1" x14ac:dyDescent="0.3"/>
    <row r="1369" ht="15" customHeight="1" x14ac:dyDescent="0.3"/>
    <row r="1370" ht="15" customHeight="1" x14ac:dyDescent="0.3"/>
    <row r="1371" ht="15" customHeight="1" x14ac:dyDescent="0.3"/>
    <row r="1372" ht="15" customHeight="1" x14ac:dyDescent="0.3"/>
    <row r="1373" ht="20.100000000000001" customHeight="1" x14ac:dyDescent="0.3"/>
    <row r="1374" ht="15" customHeight="1" x14ac:dyDescent="0.3"/>
    <row r="1375" ht="15" customHeight="1" x14ac:dyDescent="0.3"/>
    <row r="1376" ht="15" customHeight="1" x14ac:dyDescent="0.3"/>
    <row r="1377" ht="15" customHeight="1" x14ac:dyDescent="0.3"/>
    <row r="1378" ht="15" customHeight="1" x14ac:dyDescent="0.3"/>
    <row r="1379" ht="20.100000000000001" customHeight="1" x14ac:dyDescent="0.3"/>
    <row r="1380" ht="15" customHeight="1" x14ac:dyDescent="0.3"/>
    <row r="1381" ht="15" customHeight="1" x14ac:dyDescent="0.3"/>
    <row r="1382" ht="15" customHeight="1" x14ac:dyDescent="0.3"/>
    <row r="1383" ht="15" customHeight="1" x14ac:dyDescent="0.3"/>
    <row r="1384" ht="20.100000000000001" customHeight="1" x14ac:dyDescent="0.3"/>
    <row r="1385" ht="15" customHeight="1" x14ac:dyDescent="0.3"/>
    <row r="1386" ht="15" customHeight="1" x14ac:dyDescent="0.3"/>
    <row r="1387" ht="15" customHeight="1" x14ac:dyDescent="0.3"/>
    <row r="1388" ht="15" customHeight="1" x14ac:dyDescent="0.3"/>
    <row r="1389" ht="20.100000000000001" customHeight="1" x14ac:dyDescent="0.3"/>
    <row r="1390" ht="15" customHeight="1" x14ac:dyDescent="0.3"/>
    <row r="1391" ht="15" customHeight="1" x14ac:dyDescent="0.3"/>
    <row r="1392" ht="15" customHeight="1" x14ac:dyDescent="0.3"/>
    <row r="1393" ht="15" customHeight="1" x14ac:dyDescent="0.3"/>
    <row r="1394" ht="20.100000000000001" customHeight="1" x14ac:dyDescent="0.3"/>
    <row r="1395" ht="15" customHeight="1" x14ac:dyDescent="0.3"/>
    <row r="1396" ht="15" customHeight="1" x14ac:dyDescent="0.3"/>
    <row r="1397" ht="15" customHeight="1" x14ac:dyDescent="0.3"/>
    <row r="1398" ht="15" customHeight="1" x14ac:dyDescent="0.3"/>
    <row r="1399" ht="20.100000000000001" customHeight="1" x14ac:dyDescent="0.3"/>
    <row r="1400" ht="15" customHeight="1" x14ac:dyDescent="0.3"/>
    <row r="1401" ht="15" customHeight="1" x14ac:dyDescent="0.3"/>
    <row r="1402" ht="15" customHeight="1" x14ac:dyDescent="0.3"/>
    <row r="1403" ht="15" customHeight="1" x14ac:dyDescent="0.3"/>
    <row r="1404" ht="20.100000000000001" customHeight="1" x14ac:dyDescent="0.3"/>
    <row r="1405" ht="15" customHeight="1" x14ac:dyDescent="0.3"/>
    <row r="1406" ht="15" customHeight="1" x14ac:dyDescent="0.3"/>
    <row r="1407" ht="15" customHeight="1" x14ac:dyDescent="0.3"/>
    <row r="1408" ht="15" customHeight="1" x14ac:dyDescent="0.3"/>
    <row r="1409" ht="20.100000000000001" customHeight="1" x14ac:dyDescent="0.3"/>
    <row r="1410" ht="15" customHeight="1" x14ac:dyDescent="0.3"/>
    <row r="1411" ht="15" customHeight="1" x14ac:dyDescent="0.3"/>
    <row r="1412" ht="15" customHeight="1" x14ac:dyDescent="0.3"/>
    <row r="1413" ht="15" customHeight="1" x14ac:dyDescent="0.3"/>
    <row r="1414" ht="15" customHeight="1" x14ac:dyDescent="0.3"/>
    <row r="1415" ht="20.100000000000001" customHeight="1" x14ac:dyDescent="0.3"/>
    <row r="1416" ht="15" customHeight="1" x14ac:dyDescent="0.3"/>
    <row r="1417" ht="15" customHeight="1" x14ac:dyDescent="0.3"/>
    <row r="1418" ht="15" customHeight="1" x14ac:dyDescent="0.3"/>
    <row r="1419" ht="15" customHeight="1" x14ac:dyDescent="0.3"/>
    <row r="1420" ht="15" customHeight="1" x14ac:dyDescent="0.3"/>
    <row r="1421" ht="15" customHeight="1" x14ac:dyDescent="0.3"/>
    <row r="1422" ht="20.100000000000001" customHeight="1" x14ac:dyDescent="0.3"/>
    <row r="1423" ht="15" customHeight="1" x14ac:dyDescent="0.3"/>
    <row r="1424" ht="15" customHeight="1" x14ac:dyDescent="0.3"/>
    <row r="1425" ht="20.100000000000001" customHeight="1" x14ac:dyDescent="0.3"/>
    <row r="1426" ht="15" customHeight="1" x14ac:dyDescent="0.3"/>
    <row r="1427" ht="15" customHeight="1" x14ac:dyDescent="0.3"/>
    <row r="1428" ht="20.100000000000001" customHeight="1" x14ac:dyDescent="0.3"/>
    <row r="1429" ht="15" customHeight="1" x14ac:dyDescent="0.3"/>
    <row r="1430" ht="15" customHeight="1" x14ac:dyDescent="0.3"/>
    <row r="1431" ht="20.100000000000001" customHeight="1" x14ac:dyDescent="0.3"/>
    <row r="1432" ht="15" customHeight="1" x14ac:dyDescent="0.3"/>
    <row r="1433" ht="15" customHeight="1" x14ac:dyDescent="0.3"/>
    <row r="1434" ht="20.100000000000001" customHeight="1" x14ac:dyDescent="0.3"/>
    <row r="1435" ht="15" customHeight="1" x14ac:dyDescent="0.3"/>
    <row r="1436" ht="15" customHeight="1" x14ac:dyDescent="0.3"/>
    <row r="1437" ht="20.100000000000001" customHeight="1" x14ac:dyDescent="0.3"/>
    <row r="1438" ht="15" customHeight="1" x14ac:dyDescent="0.3"/>
    <row r="1439" ht="15" customHeight="1" x14ac:dyDescent="0.3"/>
    <row r="1440" ht="15" customHeight="1" x14ac:dyDescent="0.3"/>
    <row r="1441" ht="15" customHeight="1" x14ac:dyDescent="0.3"/>
    <row r="1442" ht="20.100000000000001" customHeight="1" x14ac:dyDescent="0.3"/>
    <row r="1443" ht="15" customHeight="1" x14ac:dyDescent="0.3"/>
    <row r="1444" ht="15" customHeight="1" x14ac:dyDescent="0.3"/>
    <row r="1445" ht="15" customHeight="1" x14ac:dyDescent="0.3"/>
    <row r="1446" ht="15" customHeight="1" x14ac:dyDescent="0.3"/>
    <row r="1447" ht="20.100000000000001" customHeight="1" x14ac:dyDescent="0.3"/>
    <row r="1448" ht="15" customHeight="1" x14ac:dyDescent="0.3"/>
    <row r="1449" ht="15" customHeight="1" x14ac:dyDescent="0.3"/>
    <row r="1450" ht="15" customHeight="1" x14ac:dyDescent="0.3"/>
    <row r="1451" ht="15" customHeight="1" x14ac:dyDescent="0.3"/>
    <row r="1452" ht="15" customHeight="1" x14ac:dyDescent="0.3"/>
    <row r="1453" ht="20.100000000000001" customHeight="1" x14ac:dyDescent="0.3"/>
    <row r="1454" ht="15" customHeight="1" x14ac:dyDescent="0.3"/>
    <row r="1455" ht="15" customHeight="1" x14ac:dyDescent="0.3"/>
    <row r="1456" ht="15" customHeight="1" x14ac:dyDescent="0.3"/>
    <row r="1457" ht="15" customHeight="1" x14ac:dyDescent="0.3"/>
    <row r="1458" ht="15" customHeight="1" x14ac:dyDescent="0.3"/>
    <row r="1459" ht="20.100000000000001" customHeight="1" x14ac:dyDescent="0.3"/>
    <row r="1460" ht="15" customHeight="1" x14ac:dyDescent="0.3"/>
    <row r="1461" ht="15" customHeight="1" x14ac:dyDescent="0.3"/>
    <row r="1462" ht="15" customHeight="1" x14ac:dyDescent="0.3"/>
    <row r="1463" ht="15" customHeight="1" x14ac:dyDescent="0.3"/>
    <row r="1464" ht="15" customHeight="1" x14ac:dyDescent="0.3"/>
    <row r="1465" ht="20.100000000000001" customHeight="1" x14ac:dyDescent="0.3"/>
    <row r="1466" ht="15" customHeight="1" x14ac:dyDescent="0.3"/>
    <row r="1467" ht="15" customHeight="1" x14ac:dyDescent="0.3"/>
    <row r="1468" ht="15" customHeight="1" x14ac:dyDescent="0.3"/>
    <row r="1469" ht="15" customHeight="1" x14ac:dyDescent="0.3"/>
    <row r="1470" ht="15" customHeight="1" x14ac:dyDescent="0.3"/>
    <row r="1471" ht="20.100000000000001" customHeight="1" x14ac:dyDescent="0.3"/>
    <row r="1472" ht="15" customHeight="1" x14ac:dyDescent="0.3"/>
    <row r="1473" ht="15" customHeight="1" x14ac:dyDescent="0.3"/>
    <row r="1474" ht="15" customHeight="1" x14ac:dyDescent="0.3"/>
    <row r="1475" ht="15" customHeight="1" x14ac:dyDescent="0.3"/>
    <row r="1476" ht="15" customHeight="1" x14ac:dyDescent="0.3"/>
    <row r="1477" ht="20.100000000000001" customHeight="1" x14ac:dyDescent="0.3"/>
    <row r="1478" ht="15" customHeight="1" x14ac:dyDescent="0.3"/>
    <row r="1479" ht="15" customHeight="1" x14ac:dyDescent="0.3"/>
    <row r="1480" ht="15" customHeight="1" x14ac:dyDescent="0.3"/>
    <row r="1481" ht="15" customHeight="1" x14ac:dyDescent="0.3"/>
    <row r="1482" ht="15" customHeight="1" x14ac:dyDescent="0.3"/>
    <row r="1483" ht="20.100000000000001" customHeight="1" x14ac:dyDescent="0.3"/>
    <row r="1484" ht="15" customHeight="1" x14ac:dyDescent="0.3"/>
    <row r="1485" ht="15" customHeight="1" x14ac:dyDescent="0.3"/>
    <row r="1486" ht="15" customHeight="1" x14ac:dyDescent="0.3"/>
    <row r="1487" ht="15" customHeight="1" x14ac:dyDescent="0.3"/>
    <row r="1488" ht="15" customHeight="1" x14ac:dyDescent="0.3"/>
    <row r="1489" ht="20.100000000000001" customHeight="1" x14ac:dyDescent="0.3"/>
    <row r="1490" ht="15" customHeight="1" x14ac:dyDescent="0.3"/>
    <row r="1491" ht="15" customHeight="1" x14ac:dyDescent="0.3"/>
    <row r="1492" ht="15" customHeight="1" x14ac:dyDescent="0.3"/>
    <row r="1493" ht="20.100000000000001" customHeight="1" x14ac:dyDescent="0.3"/>
    <row r="1494" ht="15" customHeight="1" x14ac:dyDescent="0.3"/>
    <row r="1495" ht="15" customHeight="1" x14ac:dyDescent="0.3"/>
    <row r="1496" ht="15" customHeight="1" x14ac:dyDescent="0.3"/>
    <row r="1497" ht="15" customHeight="1" x14ac:dyDescent="0.3"/>
    <row r="1498" ht="15" customHeight="1" x14ac:dyDescent="0.3"/>
    <row r="1499" ht="15" customHeight="1" x14ac:dyDescent="0.3"/>
    <row r="1500" ht="15" customHeight="1" x14ac:dyDescent="0.3"/>
    <row r="1501" ht="20.100000000000001" customHeight="1" x14ac:dyDescent="0.3"/>
    <row r="1502" ht="15" customHeight="1" x14ac:dyDescent="0.3"/>
    <row r="1503" ht="15" customHeight="1" x14ac:dyDescent="0.3"/>
    <row r="1504" ht="15" customHeight="1" x14ac:dyDescent="0.3"/>
    <row r="1505" ht="15" customHeight="1" x14ac:dyDescent="0.3"/>
    <row r="1506" ht="15" customHeight="1" x14ac:dyDescent="0.3"/>
    <row r="1507" ht="20.100000000000001" customHeight="1" x14ac:dyDescent="0.3"/>
    <row r="1508" ht="15" customHeight="1" x14ac:dyDescent="0.3"/>
    <row r="1509" ht="15" customHeight="1" x14ac:dyDescent="0.3"/>
    <row r="1510" ht="15" customHeight="1" x14ac:dyDescent="0.3"/>
    <row r="1511" ht="20.100000000000001" customHeight="1" x14ac:dyDescent="0.3"/>
    <row r="1512" ht="15" customHeight="1" x14ac:dyDescent="0.3"/>
    <row r="1513" ht="15" customHeight="1" x14ac:dyDescent="0.3"/>
    <row r="1514" ht="15" customHeight="1" x14ac:dyDescent="0.3"/>
    <row r="1515" ht="15" customHeight="1" x14ac:dyDescent="0.3"/>
    <row r="1516" ht="20.100000000000001" customHeight="1" x14ac:dyDescent="0.3"/>
    <row r="1517" ht="15" customHeight="1" x14ac:dyDescent="0.3"/>
    <row r="1518" ht="15" customHeight="1" x14ac:dyDescent="0.3"/>
    <row r="1519" ht="15" customHeight="1" x14ac:dyDescent="0.3"/>
    <row r="1520" ht="20.100000000000001" customHeight="1" x14ac:dyDescent="0.3"/>
    <row r="1521" ht="15" customHeight="1" x14ac:dyDescent="0.3"/>
    <row r="1522" ht="15" customHeight="1" x14ac:dyDescent="0.3"/>
    <row r="1523" ht="15" customHeight="1" x14ac:dyDescent="0.3"/>
    <row r="1524" ht="15" customHeight="1" x14ac:dyDescent="0.3"/>
    <row r="1525" ht="15" customHeight="1" x14ac:dyDescent="0.3"/>
    <row r="1526" ht="15" customHeight="1" x14ac:dyDescent="0.3"/>
    <row r="1527" ht="15" customHeight="1" x14ac:dyDescent="0.3"/>
    <row r="1528" ht="15" customHeight="1" x14ac:dyDescent="0.3"/>
    <row r="1529" ht="15" customHeight="1" x14ac:dyDescent="0.3"/>
    <row r="1530" ht="20.100000000000001" customHeight="1" x14ac:dyDescent="0.3"/>
    <row r="1531" ht="15" customHeight="1" x14ac:dyDescent="0.3"/>
    <row r="1532" ht="15" customHeight="1" x14ac:dyDescent="0.3"/>
    <row r="1533" ht="15" customHeight="1" x14ac:dyDescent="0.3"/>
    <row r="1534" ht="20.100000000000001" customHeight="1" x14ac:dyDescent="0.3"/>
    <row r="1535" ht="15" customHeight="1" x14ac:dyDescent="0.3"/>
    <row r="1536" ht="15" customHeight="1" x14ac:dyDescent="0.3"/>
    <row r="1537" ht="15" customHeight="1" x14ac:dyDescent="0.3"/>
    <row r="1538" ht="15" customHeight="1" x14ac:dyDescent="0.3"/>
    <row r="1539" ht="15" customHeight="1" x14ac:dyDescent="0.3"/>
    <row r="1540" ht="15" customHeight="1" x14ac:dyDescent="0.3"/>
    <row r="1541" ht="15" customHeight="1" x14ac:dyDescent="0.3"/>
    <row r="1542" ht="15" customHeight="1" x14ac:dyDescent="0.3"/>
    <row r="1543" ht="15" customHeight="1" x14ac:dyDescent="0.3"/>
    <row r="1544" ht="20.100000000000001" customHeight="1" x14ac:dyDescent="0.3"/>
    <row r="1545" ht="15" customHeight="1" x14ac:dyDescent="0.3"/>
    <row r="1546" ht="15" customHeight="1" x14ac:dyDescent="0.3"/>
    <row r="1547" ht="15" customHeight="1" x14ac:dyDescent="0.3"/>
    <row r="1548" ht="15" customHeight="1" x14ac:dyDescent="0.3"/>
    <row r="1549" ht="15" customHeight="1" x14ac:dyDescent="0.3"/>
    <row r="1550" ht="15" customHeight="1" x14ac:dyDescent="0.3"/>
    <row r="1551" ht="15" customHeight="1" x14ac:dyDescent="0.3"/>
    <row r="1552" ht="15" customHeight="1" x14ac:dyDescent="0.3"/>
    <row r="1553" ht="15" customHeight="1" x14ac:dyDescent="0.3"/>
    <row r="1554" ht="15" customHeight="1" x14ac:dyDescent="0.3"/>
    <row r="1555" ht="15" customHeight="1" x14ac:dyDescent="0.3"/>
    <row r="1556" ht="15" customHeight="1" x14ac:dyDescent="0.3"/>
    <row r="1557" ht="15" customHeight="1" x14ac:dyDescent="0.3"/>
    <row r="1558" ht="15" customHeight="1" x14ac:dyDescent="0.3"/>
    <row r="1559" ht="15" customHeight="1" x14ac:dyDescent="0.3"/>
    <row r="1560" ht="20.100000000000001" customHeight="1" x14ac:dyDescent="0.3"/>
    <row r="1561" ht="15" customHeight="1" x14ac:dyDescent="0.3"/>
    <row r="1562" ht="15" customHeight="1" x14ac:dyDescent="0.3"/>
    <row r="1563" ht="15" customHeight="1" x14ac:dyDescent="0.3"/>
    <row r="1564" ht="15" customHeight="1" x14ac:dyDescent="0.3"/>
    <row r="1565" ht="15" customHeight="1" x14ac:dyDescent="0.3"/>
    <row r="1566" ht="15" customHeight="1" x14ac:dyDescent="0.3"/>
    <row r="1567" ht="20.100000000000001" customHeight="1" x14ac:dyDescent="0.3"/>
    <row r="1568" ht="15" customHeight="1" x14ac:dyDescent="0.3"/>
    <row r="1569" ht="15" customHeight="1" x14ac:dyDescent="0.3"/>
    <row r="1570" ht="15" customHeight="1" x14ac:dyDescent="0.3"/>
    <row r="1571" ht="15" customHeight="1" x14ac:dyDescent="0.3"/>
    <row r="1572" ht="15" customHeight="1" x14ac:dyDescent="0.3"/>
    <row r="1573" ht="15" customHeight="1" x14ac:dyDescent="0.3"/>
    <row r="1574" ht="20.100000000000001" customHeight="1" x14ac:dyDescent="0.3"/>
    <row r="1575" ht="15" customHeight="1" x14ac:dyDescent="0.3"/>
    <row r="1576" ht="15" customHeight="1" x14ac:dyDescent="0.3"/>
    <row r="1577" ht="15" customHeight="1" x14ac:dyDescent="0.3"/>
    <row r="1578" ht="15" customHeight="1" x14ac:dyDescent="0.3"/>
    <row r="1579" ht="15" customHeight="1" x14ac:dyDescent="0.3"/>
    <row r="1580" ht="15" customHeight="1" x14ac:dyDescent="0.3"/>
    <row r="1581" ht="20.100000000000001" customHeight="1" x14ac:dyDescent="0.3"/>
    <row r="1582" ht="15" customHeight="1" x14ac:dyDescent="0.3"/>
    <row r="1583" ht="15" customHeight="1" x14ac:dyDescent="0.3"/>
    <row r="1584" ht="15" customHeight="1" x14ac:dyDescent="0.3"/>
    <row r="1585" ht="15" customHeight="1" x14ac:dyDescent="0.3"/>
    <row r="1586" ht="15" customHeight="1" x14ac:dyDescent="0.3"/>
    <row r="1587" ht="15" customHeight="1" x14ac:dyDescent="0.3"/>
    <row r="1588" ht="20.100000000000001" customHeight="1" x14ac:dyDescent="0.3"/>
    <row r="1589" ht="15" customHeight="1" x14ac:dyDescent="0.3"/>
    <row r="1590" ht="15" customHeight="1" x14ac:dyDescent="0.3"/>
    <row r="1591" ht="15" customHeight="1" x14ac:dyDescent="0.3"/>
    <row r="1592" ht="15" customHeight="1" x14ac:dyDescent="0.3"/>
    <row r="1593" ht="15" customHeight="1" x14ac:dyDescent="0.3"/>
    <row r="1594" ht="15" customHeight="1" x14ac:dyDescent="0.3"/>
    <row r="1595" ht="20.100000000000001" customHeight="1" x14ac:dyDescent="0.3"/>
    <row r="1596" ht="15" customHeight="1" x14ac:dyDescent="0.3"/>
    <row r="1597" ht="15" customHeight="1" x14ac:dyDescent="0.3"/>
    <row r="1598" ht="15" customHeight="1" x14ac:dyDescent="0.3"/>
    <row r="1599" ht="20.100000000000001" customHeight="1" x14ac:dyDescent="0.3"/>
    <row r="1600" ht="15" customHeight="1" x14ac:dyDescent="0.3"/>
    <row r="1601" ht="15" customHeight="1" x14ac:dyDescent="0.3"/>
    <row r="1602" ht="15" customHeight="1" x14ac:dyDescent="0.3"/>
    <row r="1603" ht="20.100000000000001" customHeight="1" x14ac:dyDescent="0.3"/>
    <row r="1604" ht="15" customHeight="1" x14ac:dyDescent="0.3"/>
    <row r="1605" ht="15" customHeight="1" x14ac:dyDescent="0.3"/>
    <row r="1606" ht="15" customHeight="1" x14ac:dyDescent="0.3"/>
    <row r="1607" ht="15" customHeight="1" x14ac:dyDescent="0.3"/>
    <row r="1608" ht="15" customHeight="1" x14ac:dyDescent="0.3"/>
    <row r="1609" ht="15" customHeight="1" x14ac:dyDescent="0.3"/>
    <row r="1610" ht="20.100000000000001" customHeight="1" x14ac:dyDescent="0.3"/>
    <row r="1611" ht="15" customHeight="1" x14ac:dyDescent="0.3"/>
    <row r="1612" ht="15" customHeight="1" x14ac:dyDescent="0.3"/>
    <row r="1613" ht="15" customHeight="1" x14ac:dyDescent="0.3"/>
    <row r="1614" ht="15" customHeight="1" x14ac:dyDescent="0.3"/>
    <row r="1615" ht="15" customHeight="1" x14ac:dyDescent="0.3"/>
    <row r="1616" ht="15" customHeight="1" x14ac:dyDescent="0.3"/>
    <row r="1617" ht="20.100000000000001" customHeight="1" x14ac:dyDescent="0.3"/>
    <row r="1618" ht="15" customHeight="1" x14ac:dyDescent="0.3"/>
    <row r="1619" ht="15" customHeight="1" x14ac:dyDescent="0.3"/>
    <row r="1620" ht="15" customHeight="1" x14ac:dyDescent="0.3"/>
    <row r="1621" ht="20.100000000000001" customHeight="1" x14ac:dyDescent="0.3"/>
    <row r="1622" ht="15" customHeight="1" x14ac:dyDescent="0.3"/>
    <row r="1623" ht="15" customHeight="1" x14ac:dyDescent="0.3"/>
    <row r="1624" ht="15" customHeight="1" x14ac:dyDescent="0.3"/>
    <row r="1625" ht="20.100000000000001" customHeight="1" x14ac:dyDescent="0.3"/>
    <row r="1626" ht="15" customHeight="1" x14ac:dyDescent="0.3"/>
    <row r="1627" ht="15" customHeight="1" x14ac:dyDescent="0.3"/>
    <row r="1628" ht="15" customHeight="1" x14ac:dyDescent="0.3"/>
    <row r="1629" ht="20.100000000000001" customHeight="1" x14ac:dyDescent="0.3"/>
    <row r="1630" ht="15" customHeight="1" x14ac:dyDescent="0.3"/>
    <row r="1631" ht="15" customHeight="1" x14ac:dyDescent="0.3"/>
    <row r="1632" ht="15" customHeight="1" x14ac:dyDescent="0.3"/>
    <row r="1633" ht="20.100000000000001" customHeight="1" x14ac:dyDescent="0.3"/>
    <row r="1634" ht="15" customHeight="1" x14ac:dyDescent="0.3"/>
    <row r="1635" ht="15" customHeight="1" x14ac:dyDescent="0.3"/>
    <row r="1636" ht="15" customHeight="1" x14ac:dyDescent="0.3"/>
    <row r="1637" ht="20.100000000000001" customHeight="1" x14ac:dyDescent="0.3"/>
    <row r="1638" ht="15" customHeight="1" x14ac:dyDescent="0.3"/>
    <row r="1639" ht="15" customHeight="1" x14ac:dyDescent="0.3"/>
    <row r="1640" ht="15" customHeight="1" x14ac:dyDescent="0.3"/>
    <row r="1641" ht="20.100000000000001" customHeight="1" x14ac:dyDescent="0.3"/>
    <row r="1642" ht="15" customHeight="1" x14ac:dyDescent="0.3"/>
    <row r="1643" ht="15" customHeight="1" x14ac:dyDescent="0.3"/>
    <row r="1644" ht="15" customHeight="1" x14ac:dyDescent="0.3"/>
    <row r="1645" ht="20.100000000000001" customHeight="1" x14ac:dyDescent="0.3"/>
    <row r="1646" ht="15" customHeight="1" x14ac:dyDescent="0.3"/>
    <row r="1647" ht="15" customHeight="1" x14ac:dyDescent="0.3"/>
    <row r="1648" ht="15" customHeight="1" x14ac:dyDescent="0.3"/>
    <row r="1649" ht="20.100000000000001" customHeight="1" x14ac:dyDescent="0.3"/>
    <row r="1650" ht="15" customHeight="1" x14ac:dyDescent="0.3"/>
    <row r="1651" ht="15" customHeight="1" x14ac:dyDescent="0.3"/>
    <row r="1652" ht="15" customHeight="1" x14ac:dyDescent="0.3"/>
    <row r="1653" ht="20.100000000000001" customHeight="1" x14ac:dyDescent="0.3"/>
    <row r="1654" ht="15" customHeight="1" x14ac:dyDescent="0.3"/>
    <row r="1655" ht="15" customHeight="1" x14ac:dyDescent="0.3"/>
    <row r="1656" ht="15" customHeight="1" x14ac:dyDescent="0.3"/>
    <row r="1657" ht="20.100000000000001" customHeight="1" x14ac:dyDescent="0.3"/>
    <row r="1658" ht="15" customHeight="1" x14ac:dyDescent="0.3"/>
    <row r="1659" ht="15" customHeight="1" x14ac:dyDescent="0.3"/>
    <row r="1660" ht="15" customHeight="1" x14ac:dyDescent="0.3"/>
    <row r="1661" ht="20.100000000000001" customHeight="1" x14ac:dyDescent="0.3"/>
    <row r="1662" ht="15" customHeight="1" x14ac:dyDescent="0.3"/>
    <row r="1663" ht="15" customHeight="1" x14ac:dyDescent="0.3"/>
    <row r="1664" ht="15" customHeight="1" x14ac:dyDescent="0.3"/>
    <row r="1665" ht="15" customHeight="1" x14ac:dyDescent="0.3"/>
    <row r="1666" ht="15" customHeight="1" x14ac:dyDescent="0.3"/>
    <row r="1667" ht="20.100000000000001" customHeight="1" x14ac:dyDescent="0.3"/>
    <row r="1668" ht="15" customHeight="1" x14ac:dyDescent="0.3"/>
    <row r="1669" ht="15" customHeight="1" x14ac:dyDescent="0.3"/>
    <row r="1670" ht="15" customHeight="1" x14ac:dyDescent="0.3"/>
    <row r="1671" ht="15" customHeight="1" x14ac:dyDescent="0.3"/>
    <row r="1672" ht="15" customHeight="1" x14ac:dyDescent="0.3"/>
    <row r="1673" ht="15" customHeight="1" x14ac:dyDescent="0.3"/>
    <row r="1674" ht="20.100000000000001" customHeight="1" x14ac:dyDescent="0.3"/>
    <row r="1675" ht="15" customHeight="1" x14ac:dyDescent="0.3"/>
    <row r="1676" ht="15" customHeight="1" x14ac:dyDescent="0.3"/>
    <row r="1677" ht="15" customHeight="1" x14ac:dyDescent="0.3"/>
    <row r="1678" ht="15" customHeight="1" x14ac:dyDescent="0.3"/>
    <row r="1679" ht="15" customHeight="1" x14ac:dyDescent="0.3"/>
    <row r="1680" ht="15" customHeight="1" x14ac:dyDescent="0.3"/>
    <row r="1681" ht="15" customHeight="1" x14ac:dyDescent="0.3"/>
    <row r="1682" ht="20.100000000000001" customHeight="1" x14ac:dyDescent="0.3"/>
    <row r="1683" ht="15" customHeight="1" x14ac:dyDescent="0.3"/>
    <row r="1684" ht="15" customHeight="1" x14ac:dyDescent="0.3"/>
    <row r="1685" ht="15" customHeight="1" x14ac:dyDescent="0.3"/>
    <row r="1686" ht="15" customHeight="1" x14ac:dyDescent="0.3"/>
    <row r="1687" ht="15" customHeight="1" x14ac:dyDescent="0.3"/>
    <row r="1688" ht="15" customHeight="1" x14ac:dyDescent="0.3"/>
    <row r="1689" ht="15" customHeight="1" x14ac:dyDescent="0.3"/>
    <row r="1690" ht="15" customHeight="1" x14ac:dyDescent="0.3"/>
    <row r="1691" ht="15" customHeight="1" x14ac:dyDescent="0.3"/>
    <row r="1692" ht="15" customHeight="1" x14ac:dyDescent="0.3"/>
    <row r="1693" ht="15" customHeight="1" x14ac:dyDescent="0.3"/>
    <row r="1694" ht="15" customHeight="1" x14ac:dyDescent="0.3"/>
    <row r="1695" ht="15" customHeight="1" x14ac:dyDescent="0.3"/>
    <row r="1696" ht="15" customHeight="1" x14ac:dyDescent="0.3"/>
    <row r="1697" ht="15" customHeight="1" x14ac:dyDescent="0.3"/>
    <row r="1698" ht="15" customHeight="1" x14ac:dyDescent="0.3"/>
    <row r="1699" ht="15" customHeight="1" x14ac:dyDescent="0.3"/>
    <row r="1700" ht="15" customHeight="1" x14ac:dyDescent="0.3"/>
    <row r="1701" ht="15" customHeight="1" x14ac:dyDescent="0.3"/>
    <row r="1702" ht="15" customHeight="1" x14ac:dyDescent="0.3"/>
    <row r="1703" ht="15" customHeight="1" x14ac:dyDescent="0.3"/>
    <row r="1704" ht="15" customHeight="1" x14ac:dyDescent="0.3"/>
    <row r="1705" ht="15" customHeight="1" x14ac:dyDescent="0.3"/>
    <row r="1706" ht="15" customHeight="1" x14ac:dyDescent="0.3"/>
    <row r="1707" ht="15" customHeight="1" x14ac:dyDescent="0.3"/>
    <row r="1708" ht="15" customHeight="1" x14ac:dyDescent="0.3"/>
    <row r="1709" ht="15" customHeight="1" x14ac:dyDescent="0.3"/>
    <row r="1710" ht="15" customHeight="1" x14ac:dyDescent="0.3"/>
    <row r="1711" ht="15" customHeight="1" x14ac:dyDescent="0.3"/>
    <row r="1712" ht="15" customHeight="1" x14ac:dyDescent="0.3"/>
    <row r="1713" ht="15" customHeight="1" x14ac:dyDescent="0.3"/>
    <row r="1714" ht="15" customHeight="1" x14ac:dyDescent="0.3"/>
    <row r="1715" ht="15" customHeight="1" x14ac:dyDescent="0.3"/>
    <row r="1716" ht="15" customHeight="1" x14ac:dyDescent="0.3"/>
    <row r="1717" ht="15" customHeight="1" x14ac:dyDescent="0.3"/>
    <row r="1718" ht="15" customHeight="1" x14ac:dyDescent="0.3"/>
    <row r="1719" ht="15" customHeight="1" x14ac:dyDescent="0.3"/>
    <row r="1720" ht="15" customHeight="1" x14ac:dyDescent="0.3"/>
    <row r="1721" ht="15" customHeight="1" x14ac:dyDescent="0.3"/>
    <row r="1722" ht="15" customHeight="1" x14ac:dyDescent="0.3"/>
    <row r="1723" ht="15" customHeight="1" x14ac:dyDescent="0.3"/>
    <row r="1724" ht="15" customHeight="1" x14ac:dyDescent="0.3"/>
    <row r="1725" ht="15" customHeight="1" x14ac:dyDescent="0.3"/>
    <row r="1726" ht="15" customHeight="1" x14ac:dyDescent="0.3"/>
    <row r="1727" ht="15" customHeight="1" x14ac:dyDescent="0.3"/>
    <row r="1728" ht="15" customHeight="1" x14ac:dyDescent="0.3"/>
    <row r="1729" ht="15" customHeight="1" x14ac:dyDescent="0.3"/>
    <row r="1730" ht="15" customHeight="1" x14ac:dyDescent="0.3"/>
    <row r="1731" ht="15" customHeight="1" x14ac:dyDescent="0.3"/>
    <row r="1732" ht="15" customHeight="1" x14ac:dyDescent="0.3"/>
    <row r="1733" ht="15" customHeight="1" x14ac:dyDescent="0.3"/>
    <row r="1734" ht="15" customHeight="1" x14ac:dyDescent="0.3"/>
    <row r="1735" ht="15" customHeight="1" x14ac:dyDescent="0.3"/>
    <row r="1736" ht="15" customHeight="1" x14ac:dyDescent="0.3"/>
    <row r="1737" ht="15" customHeight="1" x14ac:dyDescent="0.3"/>
    <row r="1738" ht="15" customHeight="1" x14ac:dyDescent="0.3"/>
    <row r="1739" ht="15" customHeight="1" x14ac:dyDescent="0.3"/>
    <row r="1740" ht="15" customHeight="1" x14ac:dyDescent="0.3"/>
    <row r="1741" ht="15" customHeight="1" x14ac:dyDescent="0.3"/>
    <row r="1742" ht="15" customHeight="1" x14ac:dyDescent="0.3"/>
    <row r="1743" ht="15" customHeight="1" x14ac:dyDescent="0.3"/>
    <row r="1744" ht="15" customHeight="1" x14ac:dyDescent="0.3"/>
    <row r="1745" ht="15" customHeight="1" x14ac:dyDescent="0.3"/>
    <row r="1746" ht="15" customHeight="1" x14ac:dyDescent="0.3"/>
    <row r="1747" ht="15" customHeight="1" x14ac:dyDescent="0.3"/>
    <row r="1748" ht="15" customHeight="1" x14ac:dyDescent="0.3"/>
    <row r="1749" ht="15" customHeight="1" x14ac:dyDescent="0.3"/>
    <row r="1750" ht="15" customHeight="1" x14ac:dyDescent="0.3"/>
    <row r="1751" ht="15" customHeight="1" x14ac:dyDescent="0.3"/>
    <row r="1752" ht="15" customHeight="1" x14ac:dyDescent="0.3"/>
    <row r="1753" ht="15" customHeight="1" x14ac:dyDescent="0.3"/>
    <row r="1754" ht="15" customHeight="1" x14ac:dyDescent="0.3"/>
    <row r="1755" ht="15" customHeight="1" x14ac:dyDescent="0.3"/>
    <row r="1756" ht="15" customHeight="1" x14ac:dyDescent="0.3"/>
    <row r="1757" ht="15" customHeight="1" x14ac:dyDescent="0.3"/>
    <row r="1758" ht="15" customHeight="1" x14ac:dyDescent="0.3"/>
    <row r="1759" ht="15" customHeight="1" x14ac:dyDescent="0.3"/>
    <row r="1760" ht="15" customHeight="1" x14ac:dyDescent="0.3"/>
    <row r="1761" ht="15" customHeight="1" x14ac:dyDescent="0.3"/>
    <row r="1762" ht="15" customHeight="1" x14ac:dyDescent="0.3"/>
    <row r="1763" ht="15" customHeight="1" x14ac:dyDescent="0.3"/>
    <row r="1764" ht="15" customHeight="1" x14ac:dyDescent="0.3"/>
    <row r="1765" ht="15" customHeight="1" x14ac:dyDescent="0.3"/>
    <row r="1766" ht="15" customHeight="1" x14ac:dyDescent="0.3"/>
    <row r="1767" ht="20.100000000000001" customHeight="1" x14ac:dyDescent="0.3"/>
    <row r="1768" ht="15" customHeight="1" x14ac:dyDescent="0.3"/>
    <row r="1769" ht="15" customHeight="1" x14ac:dyDescent="0.3"/>
    <row r="1770" ht="15" customHeight="1" x14ac:dyDescent="0.3"/>
    <row r="1771" ht="15" customHeight="1" x14ac:dyDescent="0.3"/>
    <row r="1772" ht="15" customHeight="1" x14ac:dyDescent="0.3"/>
    <row r="1773" ht="20.100000000000001" customHeight="1" x14ac:dyDescent="0.3"/>
    <row r="1774" ht="15" customHeight="1" x14ac:dyDescent="0.3"/>
    <row r="1775" ht="15" customHeight="1" x14ac:dyDescent="0.3"/>
    <row r="1776" ht="15" customHeight="1" x14ac:dyDescent="0.3"/>
    <row r="1777" ht="15" customHeight="1" x14ac:dyDescent="0.3"/>
    <row r="1778" ht="15" customHeight="1" x14ac:dyDescent="0.3"/>
    <row r="1779" ht="15" customHeight="1" x14ac:dyDescent="0.3"/>
    <row r="1780" ht="15" customHeight="1" x14ac:dyDescent="0.3"/>
    <row r="1781" ht="15" customHeight="1" x14ac:dyDescent="0.3"/>
    <row r="1782" ht="15" customHeight="1" x14ac:dyDescent="0.3"/>
    <row r="1783" ht="15" customHeight="1" x14ac:dyDescent="0.3"/>
    <row r="1784" ht="15" customHeight="1" x14ac:dyDescent="0.3"/>
    <row r="1785" ht="15" customHeight="1" x14ac:dyDescent="0.3"/>
    <row r="1786" ht="15" customHeight="1" x14ac:dyDescent="0.3"/>
    <row r="1787" ht="20.100000000000001" customHeight="1" x14ac:dyDescent="0.3"/>
    <row r="1788" ht="15" customHeight="1" x14ac:dyDescent="0.3"/>
    <row r="1789" ht="15" customHeight="1" x14ac:dyDescent="0.3"/>
    <row r="1790" ht="15" customHeight="1" x14ac:dyDescent="0.3"/>
    <row r="1791" ht="15" customHeight="1" x14ac:dyDescent="0.3"/>
    <row r="1792" ht="20.100000000000001" customHeight="1" x14ac:dyDescent="0.3"/>
    <row r="1793" ht="15" customHeight="1" x14ac:dyDescent="0.3"/>
    <row r="1794" ht="15" customHeight="1" x14ac:dyDescent="0.3"/>
    <row r="1795" ht="15" customHeight="1" x14ac:dyDescent="0.3"/>
    <row r="1796" ht="15" customHeight="1" x14ac:dyDescent="0.3"/>
    <row r="1797" ht="15" customHeight="1" x14ac:dyDescent="0.3"/>
    <row r="1798" ht="15" customHeight="1" x14ac:dyDescent="0.3"/>
    <row r="1799" ht="20.100000000000001" customHeight="1" x14ac:dyDescent="0.3"/>
    <row r="1800" ht="15" customHeight="1" x14ac:dyDescent="0.3"/>
    <row r="1801" ht="15" customHeight="1" x14ac:dyDescent="0.3"/>
    <row r="1802" ht="15" customHeight="1" x14ac:dyDescent="0.3"/>
    <row r="1803" ht="15" customHeight="1" x14ac:dyDescent="0.3"/>
    <row r="1804" ht="15" customHeight="1" x14ac:dyDescent="0.3"/>
    <row r="1805" ht="15" customHeight="1" x14ac:dyDescent="0.3"/>
    <row r="1806" ht="20.100000000000001" customHeight="1" x14ac:dyDescent="0.3"/>
    <row r="1807" ht="15" customHeight="1" x14ac:dyDescent="0.3"/>
    <row r="1808" ht="15" customHeight="1" x14ac:dyDescent="0.3"/>
    <row r="1809" ht="15" customHeight="1" x14ac:dyDescent="0.3"/>
    <row r="1810" ht="15" customHeight="1" x14ac:dyDescent="0.3"/>
    <row r="1811" ht="15" customHeight="1" x14ac:dyDescent="0.3"/>
    <row r="1812" ht="15" customHeight="1" x14ac:dyDescent="0.3"/>
    <row r="1813" ht="20.100000000000001" customHeight="1" x14ac:dyDescent="0.3"/>
    <row r="1814" ht="15" customHeight="1" x14ac:dyDescent="0.3"/>
    <row r="1815" ht="15" customHeight="1" x14ac:dyDescent="0.3"/>
    <row r="1816" ht="15" customHeight="1" x14ac:dyDescent="0.3"/>
    <row r="1817" ht="15" customHeight="1" x14ac:dyDescent="0.3"/>
    <row r="1818" ht="15" customHeight="1" x14ac:dyDescent="0.3"/>
    <row r="1819" ht="15" customHeight="1" x14ac:dyDescent="0.3"/>
    <row r="1820" ht="20.100000000000001" customHeight="1" x14ac:dyDescent="0.3"/>
    <row r="1821" ht="15" customHeight="1" x14ac:dyDescent="0.3"/>
    <row r="1822" ht="15" customHeight="1" x14ac:dyDescent="0.3"/>
    <row r="1823" ht="15" customHeight="1" x14ac:dyDescent="0.3"/>
    <row r="1824" ht="15" customHeight="1" x14ac:dyDescent="0.3"/>
    <row r="1825" ht="15" customHeight="1" x14ac:dyDescent="0.3"/>
    <row r="1826" ht="20.100000000000001" customHeight="1" x14ac:dyDescent="0.3"/>
    <row r="1827" ht="15" customHeight="1" x14ac:dyDescent="0.3"/>
    <row r="1828" ht="15" customHeight="1" x14ac:dyDescent="0.3"/>
    <row r="1829" ht="15" customHeight="1" x14ac:dyDescent="0.3"/>
    <row r="1830" ht="15" customHeight="1" x14ac:dyDescent="0.3"/>
    <row r="1831" ht="20.100000000000001" customHeight="1" x14ac:dyDescent="0.3"/>
    <row r="1832" ht="15" customHeight="1" x14ac:dyDescent="0.3"/>
    <row r="1833" ht="15" customHeight="1" x14ac:dyDescent="0.3"/>
    <row r="1834" ht="15" customHeight="1" x14ac:dyDescent="0.3"/>
    <row r="1835" ht="15" customHeight="1" x14ac:dyDescent="0.3"/>
    <row r="1836" ht="20.100000000000001" customHeight="1" x14ac:dyDescent="0.3"/>
    <row r="1837" ht="15" customHeight="1" x14ac:dyDescent="0.3"/>
    <row r="1838" ht="15" customHeight="1" x14ac:dyDescent="0.3"/>
    <row r="1839" ht="15" customHeight="1" x14ac:dyDescent="0.3"/>
    <row r="1840" ht="15" customHeight="1" x14ac:dyDescent="0.3"/>
    <row r="1841" ht="20.100000000000001" customHeight="1" x14ac:dyDescent="0.3"/>
    <row r="1842" ht="15" customHeight="1" x14ac:dyDescent="0.3"/>
    <row r="1843" ht="15" customHeight="1" x14ac:dyDescent="0.3"/>
    <row r="1844" ht="15" customHeight="1" x14ac:dyDescent="0.3"/>
    <row r="1845" ht="20.100000000000001" customHeight="1" x14ac:dyDescent="0.3"/>
    <row r="1846" ht="15" customHeight="1" x14ac:dyDescent="0.3"/>
    <row r="1847" ht="15" customHeight="1" x14ac:dyDescent="0.3"/>
    <row r="1848" ht="15" customHeight="1" x14ac:dyDescent="0.3"/>
    <row r="1849" ht="20.100000000000001" customHeight="1" x14ac:dyDescent="0.3"/>
    <row r="1850" ht="15" customHeight="1" x14ac:dyDescent="0.3"/>
    <row r="1851" ht="15" customHeight="1" x14ac:dyDescent="0.3"/>
    <row r="1852" ht="15" customHeight="1" x14ac:dyDescent="0.3"/>
    <row r="1853" ht="20.100000000000001" customHeight="1" x14ac:dyDescent="0.3"/>
    <row r="1854" ht="15" customHeight="1" x14ac:dyDescent="0.3"/>
    <row r="1855" ht="15" customHeight="1" x14ac:dyDescent="0.3"/>
    <row r="1856" ht="15" customHeight="1" x14ac:dyDescent="0.3"/>
    <row r="1857" ht="20.100000000000001" customHeight="1" x14ac:dyDescent="0.3"/>
    <row r="1858" ht="15" customHeight="1" x14ac:dyDescent="0.3"/>
    <row r="1859" ht="15" customHeight="1" x14ac:dyDescent="0.3"/>
    <row r="1860" ht="15" customHeight="1" x14ac:dyDescent="0.3"/>
    <row r="1861" ht="20.100000000000001" customHeight="1" x14ac:dyDescent="0.3"/>
    <row r="1862" ht="15" customHeight="1" x14ac:dyDescent="0.3"/>
    <row r="1863" ht="15" customHeight="1" x14ac:dyDescent="0.3"/>
    <row r="1864" ht="15" customHeight="1" x14ac:dyDescent="0.3"/>
    <row r="1865" ht="20.100000000000001" customHeight="1" x14ac:dyDescent="0.3"/>
    <row r="1866" ht="15" customHeight="1" x14ac:dyDescent="0.3"/>
    <row r="1867" ht="15" customHeight="1" x14ac:dyDescent="0.3"/>
    <row r="1868" ht="15" customHeight="1" x14ac:dyDescent="0.3"/>
    <row r="1869" ht="15" customHeight="1" x14ac:dyDescent="0.3"/>
    <row r="1870" ht="15" customHeight="1" x14ac:dyDescent="0.3"/>
    <row r="1871" ht="15" customHeight="1" x14ac:dyDescent="0.3"/>
    <row r="1872" ht="15" customHeight="1" x14ac:dyDescent="0.3"/>
    <row r="1873" ht="20.100000000000001" customHeight="1" x14ac:dyDescent="0.3"/>
    <row r="1874" ht="15" customHeight="1" x14ac:dyDescent="0.3"/>
    <row r="1875" ht="15" customHeight="1" x14ac:dyDescent="0.3"/>
    <row r="1876" ht="15" customHeight="1" x14ac:dyDescent="0.3"/>
    <row r="1877" ht="15" customHeight="1" x14ac:dyDescent="0.3"/>
    <row r="1878" ht="15" customHeight="1" x14ac:dyDescent="0.3"/>
    <row r="1879" ht="15" customHeight="1" x14ac:dyDescent="0.3"/>
    <row r="1880" ht="15" customHeight="1" x14ac:dyDescent="0.3"/>
    <row r="1881" ht="20.100000000000001" customHeight="1" x14ac:dyDescent="0.3"/>
    <row r="1882" ht="15" customHeight="1" x14ac:dyDescent="0.3"/>
    <row r="1883" ht="15" customHeight="1" x14ac:dyDescent="0.3"/>
    <row r="1884" ht="15" customHeight="1" x14ac:dyDescent="0.3"/>
    <row r="1885" ht="15" customHeight="1" x14ac:dyDescent="0.3"/>
    <row r="1886" ht="15" customHeight="1" x14ac:dyDescent="0.3"/>
    <row r="1887" ht="15" customHeight="1" x14ac:dyDescent="0.3"/>
    <row r="1888" ht="15" customHeight="1" x14ac:dyDescent="0.3"/>
    <row r="1889" ht="20.100000000000001" customHeight="1" x14ac:dyDescent="0.3"/>
    <row r="1890" ht="15" customHeight="1" x14ac:dyDescent="0.3"/>
    <row r="1891" ht="15" customHeight="1" x14ac:dyDescent="0.3"/>
    <row r="1892" ht="15" customHeight="1" x14ac:dyDescent="0.3"/>
    <row r="1893" ht="15" customHeight="1" x14ac:dyDescent="0.3"/>
    <row r="1894" ht="15" customHeight="1" x14ac:dyDescent="0.3"/>
    <row r="1895" ht="15" customHeight="1" x14ac:dyDescent="0.3"/>
    <row r="1896" ht="15" customHeight="1" x14ac:dyDescent="0.3"/>
    <row r="1897" ht="15" customHeight="1" x14ac:dyDescent="0.3"/>
    <row r="1898" ht="20.100000000000001" customHeight="1" x14ac:dyDescent="0.3"/>
    <row r="1899" ht="15" customHeight="1" x14ac:dyDescent="0.3"/>
    <row r="1900" ht="15" customHeight="1" x14ac:dyDescent="0.3"/>
    <row r="1901" ht="15" customHeight="1" x14ac:dyDescent="0.3"/>
    <row r="1902" ht="15" customHeight="1" x14ac:dyDescent="0.3"/>
    <row r="1903" ht="15" customHeight="1" x14ac:dyDescent="0.3"/>
    <row r="1904" ht="15" customHeight="1" x14ac:dyDescent="0.3"/>
    <row r="1905" ht="20.100000000000001" customHeight="1" x14ac:dyDescent="0.3"/>
    <row r="1906" ht="15" customHeight="1" x14ac:dyDescent="0.3"/>
    <row r="1907" ht="15" customHeight="1" x14ac:dyDescent="0.3"/>
    <row r="1908" ht="15" customHeight="1" x14ac:dyDescent="0.3"/>
    <row r="1909" ht="15" customHeight="1" x14ac:dyDescent="0.3"/>
    <row r="1910" ht="15" customHeight="1" x14ac:dyDescent="0.3"/>
    <row r="1911" ht="15" customHeight="1" x14ac:dyDescent="0.3"/>
    <row r="1912" ht="15" customHeight="1" x14ac:dyDescent="0.3"/>
    <row r="1913" ht="20.100000000000001" customHeight="1" x14ac:dyDescent="0.3"/>
    <row r="1914" ht="15" customHeight="1" x14ac:dyDescent="0.3"/>
    <row r="1915" ht="15" customHeight="1" x14ac:dyDescent="0.3"/>
    <row r="1916" ht="15" customHeight="1" x14ac:dyDescent="0.3"/>
    <row r="1917" ht="15" customHeight="1" x14ac:dyDescent="0.3"/>
    <row r="1918" ht="15" customHeight="1" x14ac:dyDescent="0.3"/>
    <row r="1919" ht="15" customHeight="1" x14ac:dyDescent="0.3"/>
    <row r="1920" ht="15" customHeight="1" x14ac:dyDescent="0.3"/>
    <row r="1921" ht="15" customHeight="1" x14ac:dyDescent="0.3"/>
    <row r="1922" ht="20.100000000000001" customHeight="1" x14ac:dyDescent="0.3"/>
    <row r="1923" ht="15" customHeight="1" x14ac:dyDescent="0.3"/>
    <row r="1924" ht="15" customHeight="1" x14ac:dyDescent="0.3"/>
    <row r="1925" ht="15" customHeight="1" x14ac:dyDescent="0.3"/>
    <row r="1926" ht="15" customHeight="1" x14ac:dyDescent="0.3"/>
    <row r="1927" ht="15" customHeight="1" x14ac:dyDescent="0.3"/>
    <row r="1928" ht="15" customHeight="1" x14ac:dyDescent="0.3"/>
    <row r="1929" ht="15" customHeight="1" x14ac:dyDescent="0.3"/>
    <row r="1930" ht="15" customHeight="1" x14ac:dyDescent="0.3"/>
    <row r="1931" ht="20.100000000000001" customHeight="1" x14ac:dyDescent="0.3"/>
    <row r="1932" ht="15" customHeight="1" x14ac:dyDescent="0.3"/>
    <row r="1933" ht="15" customHeight="1" x14ac:dyDescent="0.3"/>
    <row r="1934" ht="15" customHeight="1" x14ac:dyDescent="0.3"/>
    <row r="1935" ht="15" customHeight="1" x14ac:dyDescent="0.3"/>
    <row r="1936" ht="15" customHeight="1" x14ac:dyDescent="0.3"/>
    <row r="1937" ht="15" customHeight="1" x14ac:dyDescent="0.3"/>
    <row r="1938" ht="15" customHeight="1" x14ac:dyDescent="0.3"/>
    <row r="1939" ht="15" customHeight="1" x14ac:dyDescent="0.3"/>
    <row r="1940" ht="20.100000000000001" customHeight="1" x14ac:dyDescent="0.3"/>
    <row r="1941" ht="15" customHeight="1" x14ac:dyDescent="0.3"/>
    <row r="1942" ht="15" customHeight="1" x14ac:dyDescent="0.3"/>
    <row r="1943" ht="15" customHeight="1" x14ac:dyDescent="0.3"/>
    <row r="1944" ht="15" customHeight="1" x14ac:dyDescent="0.3"/>
    <row r="1945" ht="15" customHeight="1" x14ac:dyDescent="0.3"/>
    <row r="1946" ht="15" customHeight="1" x14ac:dyDescent="0.3"/>
    <row r="1947" ht="15" customHeight="1" x14ac:dyDescent="0.3"/>
    <row r="1948" ht="15" customHeight="1" x14ac:dyDescent="0.3"/>
    <row r="1949" ht="20.100000000000001" customHeight="1" x14ac:dyDescent="0.3"/>
    <row r="1950" ht="15" customHeight="1" x14ac:dyDescent="0.3"/>
    <row r="1951" ht="15" customHeight="1" x14ac:dyDescent="0.3"/>
    <row r="1952" ht="15" customHeight="1" x14ac:dyDescent="0.3"/>
    <row r="1953" ht="15" customHeight="1" x14ac:dyDescent="0.3"/>
    <row r="1954" ht="15" customHeight="1" x14ac:dyDescent="0.3"/>
    <row r="1955" ht="20.100000000000001" customHeight="1" x14ac:dyDescent="0.3"/>
    <row r="1956" ht="15" customHeight="1" x14ac:dyDescent="0.3"/>
    <row r="1957" ht="15" customHeight="1" x14ac:dyDescent="0.3"/>
    <row r="1958" ht="15" customHeight="1" x14ac:dyDescent="0.3"/>
    <row r="1959" ht="15" customHeight="1" x14ac:dyDescent="0.3"/>
    <row r="1960" ht="15" customHeight="1" x14ac:dyDescent="0.3"/>
    <row r="1961" ht="15" customHeight="1" x14ac:dyDescent="0.3"/>
    <row r="1962" ht="15" customHeight="1" x14ac:dyDescent="0.3"/>
    <row r="1963" ht="15" customHeight="1" x14ac:dyDescent="0.3"/>
    <row r="1964" ht="20.100000000000001" customHeight="1" x14ac:dyDescent="0.3"/>
    <row r="1965" ht="15" customHeight="1" x14ac:dyDescent="0.3"/>
    <row r="1966" ht="15" customHeight="1" x14ac:dyDescent="0.3"/>
    <row r="1967" ht="15" customHeight="1" x14ac:dyDescent="0.3"/>
    <row r="1968" ht="15" customHeight="1" x14ac:dyDescent="0.3"/>
    <row r="1969" ht="15" customHeight="1" x14ac:dyDescent="0.3"/>
    <row r="1970" ht="15" customHeight="1" x14ac:dyDescent="0.3"/>
    <row r="1971" ht="15" customHeight="1" x14ac:dyDescent="0.3"/>
    <row r="1972" ht="15" customHeight="1" x14ac:dyDescent="0.3"/>
    <row r="1973" ht="20.100000000000001" customHeight="1" x14ac:dyDescent="0.3"/>
    <row r="1974" ht="15" customHeight="1" x14ac:dyDescent="0.3"/>
    <row r="1975" ht="15" customHeight="1" x14ac:dyDescent="0.3"/>
    <row r="1976" ht="15" customHeight="1" x14ac:dyDescent="0.3"/>
    <row r="1977" ht="15" customHeight="1" x14ac:dyDescent="0.3"/>
    <row r="1978" ht="15" customHeight="1" x14ac:dyDescent="0.3"/>
    <row r="1979" ht="15" customHeight="1" x14ac:dyDescent="0.3"/>
    <row r="1980" ht="15" customHeight="1" x14ac:dyDescent="0.3"/>
    <row r="1981" ht="15" customHeight="1" x14ac:dyDescent="0.3"/>
    <row r="1982" ht="20.100000000000001" customHeight="1" x14ac:dyDescent="0.3"/>
    <row r="1983" ht="15" customHeight="1" x14ac:dyDescent="0.3"/>
    <row r="1984" ht="15" customHeight="1" x14ac:dyDescent="0.3"/>
    <row r="1985" ht="15" customHeight="1" x14ac:dyDescent="0.3"/>
    <row r="1986" ht="15" customHeight="1" x14ac:dyDescent="0.3"/>
    <row r="1987" ht="15" customHeight="1" x14ac:dyDescent="0.3"/>
    <row r="1988" ht="15" customHeight="1" x14ac:dyDescent="0.3"/>
    <row r="1989" ht="20.100000000000001" customHeight="1" x14ac:dyDescent="0.3"/>
    <row r="1990" ht="15" customHeight="1" x14ac:dyDescent="0.3"/>
    <row r="1991" ht="15" customHeight="1" x14ac:dyDescent="0.3"/>
    <row r="1992" ht="15" customHeight="1" x14ac:dyDescent="0.3"/>
    <row r="1993" ht="15" customHeight="1" x14ac:dyDescent="0.3"/>
    <row r="1994" ht="15" customHeight="1" x14ac:dyDescent="0.3"/>
    <row r="1995" ht="15" customHeight="1" x14ac:dyDescent="0.3"/>
    <row r="1996" ht="15" customHeight="1" x14ac:dyDescent="0.3"/>
    <row r="1997" ht="20.100000000000001" customHeight="1" x14ac:dyDescent="0.3"/>
    <row r="1998" ht="15" customHeight="1" x14ac:dyDescent="0.3"/>
    <row r="1999" ht="15" customHeight="1" x14ac:dyDescent="0.3"/>
    <row r="2000" ht="15" customHeight="1" x14ac:dyDescent="0.3"/>
    <row r="2001" ht="15" customHeight="1" x14ac:dyDescent="0.3"/>
    <row r="2002" ht="15" customHeight="1" x14ac:dyDescent="0.3"/>
    <row r="2003" ht="15" customHeight="1" x14ac:dyDescent="0.3"/>
    <row r="2004" ht="15" customHeight="1" x14ac:dyDescent="0.3"/>
    <row r="2005" ht="20.100000000000001" customHeight="1" x14ac:dyDescent="0.3"/>
    <row r="2006" ht="15" customHeight="1" x14ac:dyDescent="0.3"/>
    <row r="2007" ht="15" customHeight="1" x14ac:dyDescent="0.3"/>
    <row r="2008" ht="15" customHeight="1" x14ac:dyDescent="0.3"/>
    <row r="2009" ht="15" customHeight="1" x14ac:dyDescent="0.3"/>
    <row r="2010" ht="15" customHeight="1" x14ac:dyDescent="0.3"/>
    <row r="2011" ht="15" customHeight="1" x14ac:dyDescent="0.3"/>
    <row r="2012" ht="15" customHeight="1" x14ac:dyDescent="0.3"/>
    <row r="2013" ht="20.100000000000001" customHeight="1" x14ac:dyDescent="0.3"/>
    <row r="2014" ht="15" customHeight="1" x14ac:dyDescent="0.3"/>
    <row r="2015" ht="15" customHeight="1" x14ac:dyDescent="0.3"/>
    <row r="2016" ht="15" customHeight="1" x14ac:dyDescent="0.3"/>
    <row r="2017" ht="15" customHeight="1" x14ac:dyDescent="0.3"/>
    <row r="2018" ht="15" customHeight="1" x14ac:dyDescent="0.3"/>
    <row r="2019" ht="15" customHeight="1" x14ac:dyDescent="0.3"/>
    <row r="2020" ht="15" customHeight="1" x14ac:dyDescent="0.3"/>
    <row r="2021" ht="20.100000000000001" customHeight="1" x14ac:dyDescent="0.3"/>
    <row r="2022" ht="15" customHeight="1" x14ac:dyDescent="0.3"/>
    <row r="2023" ht="15" customHeight="1" x14ac:dyDescent="0.3"/>
    <row r="2024" ht="15" customHeight="1" x14ac:dyDescent="0.3"/>
    <row r="2025" ht="15" customHeight="1" x14ac:dyDescent="0.3"/>
    <row r="2026" ht="15" customHeight="1" x14ac:dyDescent="0.3"/>
    <row r="2027" ht="15" customHeight="1" x14ac:dyDescent="0.3"/>
    <row r="2028" ht="15" customHeight="1" x14ac:dyDescent="0.3"/>
    <row r="2029" ht="20.100000000000001" customHeight="1" x14ac:dyDescent="0.3"/>
    <row r="2030" ht="15" customHeight="1" x14ac:dyDescent="0.3"/>
    <row r="2031" ht="15" customHeight="1" x14ac:dyDescent="0.3"/>
    <row r="2032" ht="15" customHeight="1" x14ac:dyDescent="0.3"/>
    <row r="2033" ht="15" customHeight="1" x14ac:dyDescent="0.3"/>
    <row r="2034" ht="15" customHeight="1" x14ac:dyDescent="0.3"/>
    <row r="2035" ht="15" customHeight="1" x14ac:dyDescent="0.3"/>
    <row r="2036" ht="15" customHeight="1" x14ac:dyDescent="0.3"/>
    <row r="2037" ht="20.100000000000001" customHeight="1" x14ac:dyDescent="0.3"/>
    <row r="2038" ht="15" customHeight="1" x14ac:dyDescent="0.3"/>
    <row r="2039" ht="15" customHeight="1" x14ac:dyDescent="0.3"/>
    <row r="2040" ht="15" customHeight="1" x14ac:dyDescent="0.3"/>
    <row r="2041" ht="15" customHeight="1" x14ac:dyDescent="0.3"/>
    <row r="2042" ht="15" customHeight="1" x14ac:dyDescent="0.3"/>
    <row r="2043" ht="15" customHeight="1" x14ac:dyDescent="0.3"/>
    <row r="2044" ht="15" customHeight="1" x14ac:dyDescent="0.3"/>
    <row r="2045" ht="20.100000000000001" customHeight="1" x14ac:dyDescent="0.3"/>
    <row r="2046" ht="15" customHeight="1" x14ac:dyDescent="0.3"/>
    <row r="2047" ht="15" customHeight="1" x14ac:dyDescent="0.3"/>
    <row r="2048" ht="15" customHeight="1" x14ac:dyDescent="0.3"/>
    <row r="2049" ht="15" customHeight="1" x14ac:dyDescent="0.3"/>
    <row r="2050" ht="15" customHeight="1" x14ac:dyDescent="0.3"/>
    <row r="2051" ht="15" customHeight="1" x14ac:dyDescent="0.3"/>
    <row r="2052" ht="15" customHeight="1" x14ac:dyDescent="0.3"/>
    <row r="2053" ht="20.100000000000001" customHeight="1" x14ac:dyDescent="0.3"/>
    <row r="2054" ht="15" customHeight="1" x14ac:dyDescent="0.3"/>
    <row r="2055" ht="15" customHeight="1" x14ac:dyDescent="0.3"/>
    <row r="2056" ht="15" customHeight="1" x14ac:dyDescent="0.3"/>
    <row r="2057" ht="15" customHeight="1" x14ac:dyDescent="0.3"/>
    <row r="2058" ht="15" customHeight="1" x14ac:dyDescent="0.3"/>
    <row r="2059" ht="15" customHeight="1" x14ac:dyDescent="0.3"/>
    <row r="2060" ht="15" customHeight="1" x14ac:dyDescent="0.3"/>
    <row r="2061" ht="20.100000000000001" customHeight="1" x14ac:dyDescent="0.3"/>
    <row r="2062" ht="15" customHeight="1" x14ac:dyDescent="0.3"/>
    <row r="2063" ht="15" customHeight="1" x14ac:dyDescent="0.3"/>
    <row r="2064" ht="15" customHeight="1" x14ac:dyDescent="0.3"/>
    <row r="2065" ht="15" customHeight="1" x14ac:dyDescent="0.3"/>
    <row r="2066" ht="15" customHeight="1" x14ac:dyDescent="0.3"/>
    <row r="2067" ht="15" customHeight="1" x14ac:dyDescent="0.3"/>
    <row r="2068" ht="15" customHeight="1" x14ac:dyDescent="0.3"/>
    <row r="2069" ht="20.100000000000001" customHeight="1" x14ac:dyDescent="0.3"/>
    <row r="2070" ht="15" customHeight="1" x14ac:dyDescent="0.3"/>
    <row r="2071" ht="15" customHeight="1" x14ac:dyDescent="0.3"/>
    <row r="2072" ht="15" customHeight="1" x14ac:dyDescent="0.3"/>
    <row r="2073" ht="15" customHeight="1" x14ac:dyDescent="0.3"/>
    <row r="2074" ht="15" customHeight="1" x14ac:dyDescent="0.3"/>
    <row r="2075" ht="15" customHeight="1" x14ac:dyDescent="0.3"/>
    <row r="2076" ht="15" customHeight="1" x14ac:dyDescent="0.3"/>
    <row r="2077" ht="20.100000000000001" customHeight="1" x14ac:dyDescent="0.3"/>
    <row r="2078" ht="15" customHeight="1" x14ac:dyDescent="0.3"/>
    <row r="2079" ht="15" customHeight="1" x14ac:dyDescent="0.3"/>
    <row r="2080" ht="15" customHeight="1" x14ac:dyDescent="0.3"/>
    <row r="2081" ht="15" customHeight="1" x14ac:dyDescent="0.3"/>
    <row r="2082" ht="15" customHeight="1" x14ac:dyDescent="0.3"/>
    <row r="2083" ht="15" customHeight="1" x14ac:dyDescent="0.3"/>
    <row r="2084" ht="15" customHeight="1" x14ac:dyDescent="0.3"/>
    <row r="2085" ht="20.100000000000001" customHeight="1" x14ac:dyDescent="0.3"/>
    <row r="2086" ht="15" customHeight="1" x14ac:dyDescent="0.3"/>
    <row r="2087" ht="15" customHeight="1" x14ac:dyDescent="0.3"/>
    <row r="2088" ht="15" customHeight="1" x14ac:dyDescent="0.3"/>
    <row r="2089" ht="15" customHeight="1" x14ac:dyDescent="0.3"/>
    <row r="2090" ht="15" customHeight="1" x14ac:dyDescent="0.3"/>
    <row r="2091" ht="15" customHeight="1" x14ac:dyDescent="0.3"/>
    <row r="2092" ht="15" customHeight="1" x14ac:dyDescent="0.3"/>
    <row r="2093" ht="20.100000000000001" customHeight="1" x14ac:dyDescent="0.3"/>
    <row r="2094" ht="15" customHeight="1" x14ac:dyDescent="0.3"/>
    <row r="2095" ht="15" customHeight="1" x14ac:dyDescent="0.3"/>
    <row r="2096" ht="15" customHeight="1" x14ac:dyDescent="0.3"/>
    <row r="2097" ht="15" customHeight="1" x14ac:dyDescent="0.3"/>
    <row r="2098" ht="15" customHeight="1" x14ac:dyDescent="0.3"/>
    <row r="2099" ht="15" customHeight="1" x14ac:dyDescent="0.3"/>
    <row r="2100" ht="15" customHeight="1" x14ac:dyDescent="0.3"/>
    <row r="2101" ht="20.100000000000001" customHeight="1" x14ac:dyDescent="0.3"/>
    <row r="2102" ht="15" customHeight="1" x14ac:dyDescent="0.3"/>
    <row r="2103" ht="15" customHeight="1" x14ac:dyDescent="0.3"/>
    <row r="2104" ht="15" customHeight="1" x14ac:dyDescent="0.3"/>
    <row r="2105" ht="15" customHeight="1" x14ac:dyDescent="0.3"/>
    <row r="2106" ht="15" customHeight="1" x14ac:dyDescent="0.3"/>
    <row r="2107" ht="15" customHeight="1" x14ac:dyDescent="0.3"/>
    <row r="2108" ht="15" customHeight="1" x14ac:dyDescent="0.3"/>
    <row r="2109" ht="20.100000000000001" customHeight="1" x14ac:dyDescent="0.3"/>
    <row r="2110" ht="15" customHeight="1" x14ac:dyDescent="0.3"/>
    <row r="2111" ht="15" customHeight="1" x14ac:dyDescent="0.3"/>
    <row r="2112" ht="15" customHeight="1" x14ac:dyDescent="0.3"/>
    <row r="2113" ht="15" customHeight="1" x14ac:dyDescent="0.3"/>
    <row r="2114" ht="15" customHeight="1" x14ac:dyDescent="0.3"/>
    <row r="2115" ht="15" customHeight="1" x14ac:dyDescent="0.3"/>
    <row r="2116" ht="15" customHeight="1" x14ac:dyDescent="0.3"/>
    <row r="2117" ht="20.100000000000001" customHeight="1" x14ac:dyDescent="0.3"/>
    <row r="2118" ht="15" customHeight="1" x14ac:dyDescent="0.3"/>
    <row r="2119" ht="15" customHeight="1" x14ac:dyDescent="0.3"/>
    <row r="2120" ht="15" customHeight="1" x14ac:dyDescent="0.3"/>
    <row r="2121" ht="15" customHeight="1" x14ac:dyDescent="0.3"/>
    <row r="2122" ht="15" customHeight="1" x14ac:dyDescent="0.3"/>
    <row r="2123" ht="15" customHeight="1" x14ac:dyDescent="0.3"/>
    <row r="2124" ht="15" customHeight="1" x14ac:dyDescent="0.3"/>
    <row r="2125" ht="20.100000000000001" customHeight="1" x14ac:dyDescent="0.3"/>
    <row r="2126" ht="15" customHeight="1" x14ac:dyDescent="0.3"/>
    <row r="2127" ht="15" customHeight="1" x14ac:dyDescent="0.3"/>
    <row r="2128" ht="15" customHeight="1" x14ac:dyDescent="0.3"/>
    <row r="2129" ht="15" customHeight="1" x14ac:dyDescent="0.3"/>
    <row r="2130" ht="15" customHeight="1" x14ac:dyDescent="0.3"/>
    <row r="2131" ht="15" customHeight="1" x14ac:dyDescent="0.3"/>
    <row r="2132" ht="15" customHeight="1" x14ac:dyDescent="0.3"/>
    <row r="2133" ht="20.100000000000001" customHeight="1" x14ac:dyDescent="0.3"/>
    <row r="2134" ht="15" customHeight="1" x14ac:dyDescent="0.3"/>
    <row r="2135" ht="15" customHeight="1" x14ac:dyDescent="0.3"/>
    <row r="2136" ht="15" customHeight="1" x14ac:dyDescent="0.3"/>
    <row r="2137" ht="15" customHeight="1" x14ac:dyDescent="0.3"/>
    <row r="2138" ht="15" customHeight="1" x14ac:dyDescent="0.3"/>
    <row r="2139" ht="15" customHeight="1" x14ac:dyDescent="0.3"/>
    <row r="2140" ht="15" customHeight="1" x14ac:dyDescent="0.3"/>
    <row r="2141" ht="20.100000000000001" customHeight="1" x14ac:dyDescent="0.3"/>
    <row r="2142" ht="15" customHeight="1" x14ac:dyDescent="0.3"/>
    <row r="2143" ht="15" customHeight="1" x14ac:dyDescent="0.3"/>
    <row r="2144" ht="15" customHeight="1" x14ac:dyDescent="0.3"/>
    <row r="2145" ht="15" customHeight="1" x14ac:dyDescent="0.3"/>
    <row r="2146" ht="15" customHeight="1" x14ac:dyDescent="0.3"/>
    <row r="2147" ht="15" customHeight="1" x14ac:dyDescent="0.3"/>
    <row r="2148" ht="15" customHeight="1" x14ac:dyDescent="0.3"/>
    <row r="2149" ht="20.100000000000001" customHeight="1" x14ac:dyDescent="0.3"/>
    <row r="2150" ht="15" customHeight="1" x14ac:dyDescent="0.3"/>
    <row r="2151" ht="15" customHeight="1" x14ac:dyDescent="0.3"/>
    <row r="2152" ht="15" customHeight="1" x14ac:dyDescent="0.3"/>
    <row r="2153" ht="15" customHeight="1" x14ac:dyDescent="0.3"/>
    <row r="2154" ht="15" customHeight="1" x14ac:dyDescent="0.3"/>
    <row r="2155" ht="15" customHeight="1" x14ac:dyDescent="0.3"/>
    <row r="2156" ht="15" customHeight="1" x14ac:dyDescent="0.3"/>
    <row r="2157" ht="20.100000000000001" customHeight="1" x14ac:dyDescent="0.3"/>
    <row r="2158" ht="15" customHeight="1" x14ac:dyDescent="0.3"/>
    <row r="2159" ht="15" customHeight="1" x14ac:dyDescent="0.3"/>
    <row r="2160" ht="15" customHeight="1" x14ac:dyDescent="0.3"/>
    <row r="2161" ht="15" customHeight="1" x14ac:dyDescent="0.3"/>
    <row r="2162" ht="15" customHeight="1" x14ac:dyDescent="0.3"/>
    <row r="2163" ht="15" customHeight="1" x14ac:dyDescent="0.3"/>
    <row r="2164" ht="15" customHeight="1" x14ac:dyDescent="0.3"/>
    <row r="2165" ht="20.100000000000001" customHeight="1" x14ac:dyDescent="0.3"/>
    <row r="2166" ht="15" customHeight="1" x14ac:dyDescent="0.3"/>
    <row r="2167" ht="15" customHeight="1" x14ac:dyDescent="0.3"/>
    <row r="2168" ht="15" customHeight="1" x14ac:dyDescent="0.3"/>
    <row r="2169" ht="15" customHeight="1" x14ac:dyDescent="0.3"/>
    <row r="2170" ht="15" customHeight="1" x14ac:dyDescent="0.3"/>
    <row r="2171" ht="15" customHeight="1" x14ac:dyDescent="0.3"/>
    <row r="2172" ht="15" customHeight="1" x14ac:dyDescent="0.3"/>
    <row r="2173" ht="20.100000000000001" customHeight="1" x14ac:dyDescent="0.3"/>
    <row r="2174" ht="15" customHeight="1" x14ac:dyDescent="0.3"/>
    <row r="2175" ht="15" customHeight="1" x14ac:dyDescent="0.3"/>
    <row r="2176" ht="15" customHeight="1" x14ac:dyDescent="0.3"/>
    <row r="2177" ht="15" customHeight="1" x14ac:dyDescent="0.3"/>
    <row r="2178" ht="15" customHeight="1" x14ac:dyDescent="0.3"/>
    <row r="2179" ht="15" customHeight="1" x14ac:dyDescent="0.3"/>
    <row r="2180" ht="15" customHeight="1" x14ac:dyDescent="0.3"/>
    <row r="2181" ht="20.100000000000001" customHeight="1" x14ac:dyDescent="0.3"/>
    <row r="2182" ht="15" customHeight="1" x14ac:dyDescent="0.3"/>
    <row r="2183" ht="15" customHeight="1" x14ac:dyDescent="0.3"/>
    <row r="2184" ht="15" customHeight="1" x14ac:dyDescent="0.3"/>
    <row r="2185" ht="15" customHeight="1" x14ac:dyDescent="0.3"/>
    <row r="2186" ht="15" customHeight="1" x14ac:dyDescent="0.3"/>
    <row r="2187" ht="15" customHeight="1" x14ac:dyDescent="0.3"/>
    <row r="2188" ht="15" customHeight="1" x14ac:dyDescent="0.3"/>
    <row r="2189" ht="20.100000000000001" customHeight="1" x14ac:dyDescent="0.3"/>
    <row r="2190" ht="15" customHeight="1" x14ac:dyDescent="0.3"/>
    <row r="2191" ht="15" customHeight="1" x14ac:dyDescent="0.3"/>
    <row r="2192" ht="15" customHeight="1" x14ac:dyDescent="0.3"/>
    <row r="2193" ht="15" customHeight="1" x14ac:dyDescent="0.3"/>
    <row r="2194" ht="15" customHeight="1" x14ac:dyDescent="0.3"/>
    <row r="2195" ht="15" customHeight="1" x14ac:dyDescent="0.3"/>
    <row r="2196" ht="15" customHeight="1" x14ac:dyDescent="0.3"/>
    <row r="2197" ht="20.100000000000001" customHeight="1" x14ac:dyDescent="0.3"/>
    <row r="2198" ht="15" customHeight="1" x14ac:dyDescent="0.3"/>
    <row r="2199" ht="15" customHeight="1" x14ac:dyDescent="0.3"/>
    <row r="2200" ht="15" customHeight="1" x14ac:dyDescent="0.3"/>
    <row r="2201" ht="15" customHeight="1" x14ac:dyDescent="0.3"/>
    <row r="2202" ht="15" customHeight="1" x14ac:dyDescent="0.3"/>
    <row r="2203" ht="15" customHeight="1" x14ac:dyDescent="0.3"/>
    <row r="2204" ht="15" customHeight="1" x14ac:dyDescent="0.3"/>
    <row r="2205" ht="20.100000000000001" customHeight="1" x14ac:dyDescent="0.3"/>
    <row r="2206" ht="15" customHeight="1" x14ac:dyDescent="0.3"/>
    <row r="2207" ht="15" customHeight="1" x14ac:dyDescent="0.3"/>
    <row r="2208" ht="15" customHeight="1" x14ac:dyDescent="0.3"/>
    <row r="2209" ht="15" customHeight="1" x14ac:dyDescent="0.3"/>
    <row r="2210" ht="15" customHeight="1" x14ac:dyDescent="0.3"/>
    <row r="2211" ht="15" customHeight="1" x14ac:dyDescent="0.3"/>
    <row r="2212" ht="15" customHeight="1" x14ac:dyDescent="0.3"/>
    <row r="2213" ht="20.100000000000001" customHeight="1" x14ac:dyDescent="0.3"/>
    <row r="2214" ht="15" customHeight="1" x14ac:dyDescent="0.3"/>
    <row r="2215" ht="15" customHeight="1" x14ac:dyDescent="0.3"/>
    <row r="2216" ht="15" customHeight="1" x14ac:dyDescent="0.3"/>
    <row r="2217" ht="15" customHeight="1" x14ac:dyDescent="0.3"/>
    <row r="2218" ht="15" customHeight="1" x14ac:dyDescent="0.3"/>
    <row r="2219" ht="15" customHeight="1" x14ac:dyDescent="0.3"/>
    <row r="2220" ht="15" customHeight="1" x14ac:dyDescent="0.3"/>
    <row r="2221" ht="15" customHeight="1" x14ac:dyDescent="0.3"/>
    <row r="2222" ht="15" customHeight="1" x14ac:dyDescent="0.3"/>
    <row r="2223" ht="15" customHeight="1" x14ac:dyDescent="0.3"/>
    <row r="2224" ht="15" customHeight="1" x14ac:dyDescent="0.3"/>
    <row r="2225" ht="15" customHeight="1" x14ac:dyDescent="0.3"/>
    <row r="2226" ht="15" customHeight="1" x14ac:dyDescent="0.3"/>
    <row r="2227" ht="15" customHeight="1" x14ac:dyDescent="0.3"/>
    <row r="2228" ht="15" customHeight="1" x14ac:dyDescent="0.3"/>
    <row r="2229" ht="15" customHeight="1" x14ac:dyDescent="0.3"/>
    <row r="2230" ht="15" customHeight="1" x14ac:dyDescent="0.3"/>
    <row r="2231" ht="15" customHeight="1" x14ac:dyDescent="0.3"/>
    <row r="2232" ht="15" customHeight="1" x14ac:dyDescent="0.3"/>
    <row r="2233" ht="15" customHeight="1" x14ac:dyDescent="0.3"/>
    <row r="2234" ht="15" customHeight="1" x14ac:dyDescent="0.3"/>
    <row r="2235" ht="15" customHeight="1" x14ac:dyDescent="0.3"/>
    <row r="2236" ht="15" customHeight="1" x14ac:dyDescent="0.3"/>
    <row r="2237" ht="15" customHeight="1" x14ac:dyDescent="0.3"/>
    <row r="2238" ht="15" customHeight="1" x14ac:dyDescent="0.3"/>
    <row r="2239" ht="15" customHeight="1" x14ac:dyDescent="0.3"/>
    <row r="2240" ht="15" customHeight="1" x14ac:dyDescent="0.3"/>
    <row r="2241" ht="15" customHeight="1" x14ac:dyDescent="0.3"/>
    <row r="2242" ht="15" customHeight="1" x14ac:dyDescent="0.3"/>
    <row r="2243" ht="15" customHeight="1" x14ac:dyDescent="0.3"/>
    <row r="2244" ht="15" customHeight="1" x14ac:dyDescent="0.3"/>
    <row r="2245" ht="15" customHeight="1" x14ac:dyDescent="0.3"/>
    <row r="2246" ht="15" customHeight="1" x14ac:dyDescent="0.3"/>
    <row r="2247" ht="15" customHeight="1" x14ac:dyDescent="0.3"/>
    <row r="2248" ht="15" customHeight="1" x14ac:dyDescent="0.3"/>
    <row r="2249" ht="15" customHeight="1" x14ac:dyDescent="0.3"/>
    <row r="2250" ht="15" customHeight="1" x14ac:dyDescent="0.3"/>
    <row r="2251" ht="15" customHeight="1" x14ac:dyDescent="0.3"/>
    <row r="2252" ht="15" customHeight="1" x14ac:dyDescent="0.3"/>
    <row r="2253" ht="15" customHeight="1" x14ac:dyDescent="0.3"/>
    <row r="2254" ht="15" customHeight="1" x14ac:dyDescent="0.3"/>
    <row r="2255" ht="15" customHeight="1" x14ac:dyDescent="0.3"/>
    <row r="2256" ht="15" customHeight="1" x14ac:dyDescent="0.3"/>
    <row r="2257" ht="15" customHeight="1" x14ac:dyDescent="0.3"/>
    <row r="2258" ht="15" customHeight="1" x14ac:dyDescent="0.3"/>
    <row r="2259" ht="15" customHeight="1" x14ac:dyDescent="0.3"/>
    <row r="2260" ht="15" customHeight="1" x14ac:dyDescent="0.3"/>
    <row r="2261" ht="15" customHeight="1" x14ac:dyDescent="0.3"/>
    <row r="2262" ht="15" customHeight="1" x14ac:dyDescent="0.3"/>
    <row r="2263" ht="15" customHeight="1" x14ac:dyDescent="0.3"/>
    <row r="2264" ht="15" customHeight="1" x14ac:dyDescent="0.3"/>
    <row r="2265" ht="15" customHeight="1" x14ac:dyDescent="0.3"/>
    <row r="2266" ht="15" customHeight="1" x14ac:dyDescent="0.3"/>
    <row r="2267" ht="15" customHeight="1" x14ac:dyDescent="0.3"/>
    <row r="2268" ht="15" customHeight="1" x14ac:dyDescent="0.3"/>
    <row r="2269" ht="15" customHeight="1" x14ac:dyDescent="0.3"/>
    <row r="2270" ht="15" customHeight="1" x14ac:dyDescent="0.3"/>
    <row r="2271" ht="15" customHeight="1" x14ac:dyDescent="0.3"/>
    <row r="2272" ht="15" customHeight="1" x14ac:dyDescent="0.3"/>
    <row r="2273" ht="15" customHeight="1" x14ac:dyDescent="0.3"/>
    <row r="2274" ht="15" customHeight="1" x14ac:dyDescent="0.3"/>
    <row r="2275" ht="15" customHeight="1" x14ac:dyDescent="0.3"/>
    <row r="2276" ht="15" customHeight="1" x14ac:dyDescent="0.3"/>
    <row r="2277" ht="15" customHeight="1" x14ac:dyDescent="0.3"/>
    <row r="2278" ht="15" customHeight="1" x14ac:dyDescent="0.3"/>
    <row r="2279" ht="15" customHeight="1" x14ac:dyDescent="0.3"/>
    <row r="2280" ht="15" customHeight="1" x14ac:dyDescent="0.3"/>
    <row r="2281" ht="15" customHeight="1" x14ac:dyDescent="0.3"/>
    <row r="2282" ht="15" customHeight="1" x14ac:dyDescent="0.3"/>
    <row r="2283" ht="15" customHeight="1" x14ac:dyDescent="0.3"/>
    <row r="2284" ht="15" customHeight="1" x14ac:dyDescent="0.3"/>
    <row r="2285" ht="15" customHeight="1" x14ac:dyDescent="0.3"/>
    <row r="2286" ht="15" customHeight="1" x14ac:dyDescent="0.3"/>
    <row r="2287" ht="15" customHeight="1" x14ac:dyDescent="0.3"/>
    <row r="2288" ht="15" customHeight="1" x14ac:dyDescent="0.3"/>
    <row r="2289" ht="15" customHeight="1" x14ac:dyDescent="0.3"/>
    <row r="2290" ht="15" customHeight="1" x14ac:dyDescent="0.3"/>
    <row r="2291" ht="15" customHeight="1" x14ac:dyDescent="0.3"/>
    <row r="2292" ht="15" customHeight="1" x14ac:dyDescent="0.3"/>
    <row r="2293" ht="15" customHeight="1" x14ac:dyDescent="0.3"/>
    <row r="2294" ht="15" customHeight="1" x14ac:dyDescent="0.3"/>
    <row r="2295" ht="15" customHeight="1" x14ac:dyDescent="0.3"/>
    <row r="2296" ht="15" customHeight="1" x14ac:dyDescent="0.3"/>
    <row r="2297" ht="15" customHeight="1" x14ac:dyDescent="0.3"/>
    <row r="2298" ht="15" customHeight="1" x14ac:dyDescent="0.3"/>
    <row r="2299" ht="15" customHeight="1" x14ac:dyDescent="0.3"/>
    <row r="2300" ht="15" customHeight="1" x14ac:dyDescent="0.3"/>
    <row r="2301" ht="15" customHeight="1" x14ac:dyDescent="0.3"/>
    <row r="2302" ht="15" customHeight="1" x14ac:dyDescent="0.3"/>
    <row r="2303" ht="15" customHeight="1" x14ac:dyDescent="0.3"/>
    <row r="2304" ht="15" customHeight="1" x14ac:dyDescent="0.3"/>
    <row r="2305" ht="15" customHeight="1" x14ac:dyDescent="0.3"/>
    <row r="2306" ht="15" customHeight="1" x14ac:dyDescent="0.3"/>
    <row r="2307" ht="15" customHeight="1" x14ac:dyDescent="0.3"/>
    <row r="2308" ht="15" customHeight="1" x14ac:dyDescent="0.3"/>
    <row r="2309" ht="15" customHeight="1" x14ac:dyDescent="0.3"/>
    <row r="2310" ht="15" customHeight="1" x14ac:dyDescent="0.3"/>
    <row r="2311" ht="15" customHeight="1" x14ac:dyDescent="0.3"/>
    <row r="2312" ht="15" customHeight="1" x14ac:dyDescent="0.3"/>
    <row r="2313" ht="15" customHeight="1" x14ac:dyDescent="0.3"/>
    <row r="2314" ht="15" customHeight="1" x14ac:dyDescent="0.3"/>
    <row r="2315" ht="15" customHeight="1" x14ac:dyDescent="0.3"/>
    <row r="2316" ht="15" customHeight="1" x14ac:dyDescent="0.3"/>
    <row r="2317" ht="15" customHeight="1" x14ac:dyDescent="0.3"/>
    <row r="2318" ht="15" customHeight="1" x14ac:dyDescent="0.3"/>
    <row r="2319" ht="15" customHeight="1" x14ac:dyDescent="0.3"/>
    <row r="2320" ht="15" customHeight="1" x14ac:dyDescent="0.3"/>
    <row r="2321" ht="15" customHeight="1" x14ac:dyDescent="0.3"/>
    <row r="2322" ht="15" customHeight="1" x14ac:dyDescent="0.3"/>
    <row r="2323" ht="15" customHeight="1" x14ac:dyDescent="0.3"/>
    <row r="2324" ht="15" customHeight="1" x14ac:dyDescent="0.3"/>
    <row r="2325" ht="15" customHeight="1" x14ac:dyDescent="0.3"/>
    <row r="2326" ht="15" customHeight="1" x14ac:dyDescent="0.3"/>
    <row r="2327" ht="15" customHeight="1" x14ac:dyDescent="0.3"/>
    <row r="2328" ht="15" customHeight="1" x14ac:dyDescent="0.3"/>
    <row r="2329" ht="15" customHeight="1" x14ac:dyDescent="0.3"/>
    <row r="2330" ht="15" customHeight="1" x14ac:dyDescent="0.3"/>
    <row r="2331" ht="15" customHeight="1" x14ac:dyDescent="0.3"/>
    <row r="2332" ht="15" customHeight="1" x14ac:dyDescent="0.3"/>
    <row r="2333" ht="15" customHeight="1" x14ac:dyDescent="0.3"/>
    <row r="2334" ht="15" customHeight="1" x14ac:dyDescent="0.3"/>
    <row r="2335" ht="15" customHeight="1" x14ac:dyDescent="0.3"/>
    <row r="2336" ht="15" customHeight="1" x14ac:dyDescent="0.3"/>
    <row r="2337" ht="15" customHeight="1" x14ac:dyDescent="0.3"/>
    <row r="2338" ht="15" customHeight="1" x14ac:dyDescent="0.3"/>
    <row r="2339" ht="15" customHeight="1" x14ac:dyDescent="0.3"/>
    <row r="2340" ht="15" customHeight="1" x14ac:dyDescent="0.3"/>
    <row r="2341" ht="15" customHeight="1" x14ac:dyDescent="0.3"/>
    <row r="2342" ht="15" customHeight="1" x14ac:dyDescent="0.3"/>
    <row r="2343" ht="15" customHeight="1" x14ac:dyDescent="0.3"/>
    <row r="2344" ht="15" customHeight="1" x14ac:dyDescent="0.3"/>
    <row r="2345" ht="15" customHeight="1" x14ac:dyDescent="0.3"/>
    <row r="2346" ht="15" customHeight="1" x14ac:dyDescent="0.3"/>
    <row r="2347" ht="15" customHeight="1" x14ac:dyDescent="0.3"/>
    <row r="2348" ht="15" customHeight="1" x14ac:dyDescent="0.3"/>
    <row r="2349" ht="15" customHeight="1" x14ac:dyDescent="0.3"/>
    <row r="2350" ht="15" customHeight="1" x14ac:dyDescent="0.3"/>
    <row r="2351" ht="15" customHeight="1" x14ac:dyDescent="0.3"/>
    <row r="2352" ht="15" customHeight="1" x14ac:dyDescent="0.3"/>
    <row r="2353" ht="15" customHeight="1" x14ac:dyDescent="0.3"/>
    <row r="2354" ht="15" customHeight="1" x14ac:dyDescent="0.3"/>
    <row r="2355" ht="15" customHeight="1" x14ac:dyDescent="0.3"/>
    <row r="2356" ht="15" customHeight="1" x14ac:dyDescent="0.3"/>
    <row r="2357" ht="15" customHeight="1" x14ac:dyDescent="0.3"/>
    <row r="2358" ht="15" customHeight="1" x14ac:dyDescent="0.3"/>
    <row r="2359" ht="15" customHeight="1" x14ac:dyDescent="0.3"/>
    <row r="2360" ht="15" customHeight="1" x14ac:dyDescent="0.3"/>
    <row r="2361" ht="15" customHeight="1" x14ac:dyDescent="0.3"/>
    <row r="2362" ht="15" customHeight="1" x14ac:dyDescent="0.3"/>
    <row r="2363" ht="15" customHeight="1" x14ac:dyDescent="0.3"/>
    <row r="2364" ht="15" customHeight="1" x14ac:dyDescent="0.3"/>
    <row r="2365" ht="15" customHeight="1" x14ac:dyDescent="0.3"/>
    <row r="2366" ht="15" customHeight="1" x14ac:dyDescent="0.3"/>
    <row r="2367" ht="15" customHeight="1" x14ac:dyDescent="0.3"/>
    <row r="2368" ht="15" customHeight="1" x14ac:dyDescent="0.3"/>
    <row r="2369" ht="15" customHeight="1" x14ac:dyDescent="0.3"/>
    <row r="2370" ht="15" customHeight="1" x14ac:dyDescent="0.3"/>
    <row r="2371" ht="15" customHeight="1" x14ac:dyDescent="0.3"/>
    <row r="2372" ht="15" customHeight="1" x14ac:dyDescent="0.3"/>
    <row r="2373" ht="15" customHeight="1" x14ac:dyDescent="0.3"/>
    <row r="2374" ht="15" customHeight="1" x14ac:dyDescent="0.3"/>
    <row r="2375" ht="15" customHeight="1" x14ac:dyDescent="0.3"/>
    <row r="2376" ht="15" customHeight="1" x14ac:dyDescent="0.3"/>
    <row r="2377" ht="15" customHeight="1" x14ac:dyDescent="0.3"/>
    <row r="2378" ht="15" customHeight="1" x14ac:dyDescent="0.3"/>
    <row r="2379" ht="15" customHeight="1" x14ac:dyDescent="0.3"/>
    <row r="2380" ht="15" customHeight="1" x14ac:dyDescent="0.3"/>
    <row r="2381" ht="15" customHeight="1" x14ac:dyDescent="0.3"/>
    <row r="2382" ht="15" customHeight="1" x14ac:dyDescent="0.3"/>
    <row r="2383" ht="15" customHeight="1" x14ac:dyDescent="0.3"/>
    <row r="2384" ht="15" customHeight="1" x14ac:dyDescent="0.3"/>
    <row r="2385" ht="15" customHeight="1" x14ac:dyDescent="0.3"/>
    <row r="2386" ht="15" customHeight="1" x14ac:dyDescent="0.3"/>
    <row r="2387" ht="15" customHeight="1" x14ac:dyDescent="0.3"/>
    <row r="2388" ht="15" customHeight="1" x14ac:dyDescent="0.3"/>
    <row r="2389" ht="15" customHeight="1" x14ac:dyDescent="0.3"/>
    <row r="2390" ht="15" customHeight="1" x14ac:dyDescent="0.3"/>
    <row r="2391" ht="15" customHeight="1" x14ac:dyDescent="0.3"/>
    <row r="2392" ht="15" customHeight="1" x14ac:dyDescent="0.3"/>
    <row r="2393" ht="15" customHeight="1" x14ac:dyDescent="0.3"/>
    <row r="2394" ht="15" customHeight="1" x14ac:dyDescent="0.3"/>
    <row r="2395" ht="15" customHeight="1" x14ac:dyDescent="0.3"/>
    <row r="2396" ht="15" customHeight="1" x14ac:dyDescent="0.3"/>
    <row r="2397" ht="15" customHeight="1" x14ac:dyDescent="0.3"/>
    <row r="2398" ht="15" customHeight="1" x14ac:dyDescent="0.3"/>
    <row r="2399" ht="15" customHeight="1" x14ac:dyDescent="0.3"/>
    <row r="2400" ht="15" customHeight="1" x14ac:dyDescent="0.3"/>
    <row r="2401" ht="15" customHeight="1" x14ac:dyDescent="0.3"/>
    <row r="2402" ht="15" customHeight="1" x14ac:dyDescent="0.3"/>
    <row r="2403" ht="15" customHeight="1" x14ac:dyDescent="0.3"/>
    <row r="2404" ht="15" customHeight="1" x14ac:dyDescent="0.3"/>
    <row r="2405" ht="15" customHeight="1" x14ac:dyDescent="0.3"/>
    <row r="2406" ht="15" customHeight="1" x14ac:dyDescent="0.3"/>
    <row r="2407" ht="15" customHeight="1" x14ac:dyDescent="0.3"/>
    <row r="2408" ht="15" customHeight="1" x14ac:dyDescent="0.3"/>
    <row r="2409" ht="15" customHeight="1" x14ac:dyDescent="0.3"/>
    <row r="2410" ht="15" customHeight="1" x14ac:dyDescent="0.3"/>
    <row r="2411" ht="15" customHeight="1" x14ac:dyDescent="0.3"/>
    <row r="2412" ht="15" customHeight="1" x14ac:dyDescent="0.3"/>
    <row r="2413" ht="15" customHeight="1" x14ac:dyDescent="0.3"/>
    <row r="2414" ht="15" customHeight="1" x14ac:dyDescent="0.3"/>
    <row r="2415" ht="15" customHeight="1" x14ac:dyDescent="0.3"/>
    <row r="2416" ht="15" customHeight="1" x14ac:dyDescent="0.3"/>
    <row r="2417" ht="15" customHeight="1" x14ac:dyDescent="0.3"/>
    <row r="2418" ht="15" customHeight="1" x14ac:dyDescent="0.3"/>
    <row r="2419" ht="15" customHeight="1" x14ac:dyDescent="0.3"/>
    <row r="2420" ht="15" customHeight="1" x14ac:dyDescent="0.3"/>
    <row r="2421" ht="15" customHeight="1" x14ac:dyDescent="0.3"/>
    <row r="2422" ht="15" customHeight="1" x14ac:dyDescent="0.3"/>
    <row r="2423" ht="15" customHeight="1" x14ac:dyDescent="0.3"/>
    <row r="2424" ht="15" customHeight="1" x14ac:dyDescent="0.3"/>
    <row r="2425" ht="15" customHeight="1" x14ac:dyDescent="0.3"/>
    <row r="2426" ht="15" customHeight="1" x14ac:dyDescent="0.3"/>
    <row r="2427" ht="15" customHeight="1" x14ac:dyDescent="0.3"/>
    <row r="2428" ht="15" customHeight="1" x14ac:dyDescent="0.3"/>
    <row r="2429" ht="15" customHeight="1" x14ac:dyDescent="0.3"/>
    <row r="2430" ht="15" customHeight="1" x14ac:dyDescent="0.3"/>
    <row r="2431" ht="15" customHeight="1" x14ac:dyDescent="0.3"/>
    <row r="2432" ht="15" customHeight="1" x14ac:dyDescent="0.3"/>
    <row r="2433" ht="15" customHeight="1" x14ac:dyDescent="0.3"/>
    <row r="2434" ht="15" customHeight="1" x14ac:dyDescent="0.3"/>
    <row r="2435" ht="15" customHeight="1" x14ac:dyDescent="0.3"/>
    <row r="2436" ht="15" customHeight="1" x14ac:dyDescent="0.3"/>
    <row r="2437" ht="15" customHeight="1" x14ac:dyDescent="0.3"/>
    <row r="2438" ht="15" customHeight="1" x14ac:dyDescent="0.3"/>
    <row r="2439" ht="15" customHeight="1" x14ac:dyDescent="0.3"/>
    <row r="2440" ht="15" customHeight="1" x14ac:dyDescent="0.3"/>
    <row r="2441" ht="15" customHeight="1" x14ac:dyDescent="0.3"/>
    <row r="2442" ht="15" customHeight="1" x14ac:dyDescent="0.3"/>
    <row r="2443" ht="15" customHeight="1" x14ac:dyDescent="0.3"/>
    <row r="2444" ht="15" customHeight="1" x14ac:dyDescent="0.3"/>
    <row r="2445" ht="15" customHeight="1" x14ac:dyDescent="0.3"/>
    <row r="2446" ht="15" customHeight="1" x14ac:dyDescent="0.3"/>
    <row r="2447" ht="15" customHeight="1" x14ac:dyDescent="0.3"/>
    <row r="2448" ht="15" customHeight="1" x14ac:dyDescent="0.3"/>
    <row r="2449" ht="15" customHeight="1" x14ac:dyDescent="0.3"/>
    <row r="2450" ht="15" customHeight="1" x14ac:dyDescent="0.3"/>
    <row r="2451" ht="15" customHeight="1" x14ac:dyDescent="0.3"/>
    <row r="2452" ht="15" customHeight="1" x14ac:dyDescent="0.3"/>
    <row r="2453" ht="15" customHeight="1" x14ac:dyDescent="0.3"/>
    <row r="2454" ht="15" customHeight="1" x14ac:dyDescent="0.3"/>
    <row r="2455" ht="15" customHeight="1" x14ac:dyDescent="0.3"/>
    <row r="2456" ht="15" customHeight="1" x14ac:dyDescent="0.3"/>
    <row r="2457" ht="15" customHeight="1" x14ac:dyDescent="0.3"/>
    <row r="2458" ht="15" customHeight="1" x14ac:dyDescent="0.3"/>
    <row r="2459" ht="15" customHeight="1" x14ac:dyDescent="0.3"/>
    <row r="2460" ht="15" customHeight="1" x14ac:dyDescent="0.3"/>
    <row r="2461" ht="15" customHeight="1" x14ac:dyDescent="0.3"/>
    <row r="2462" ht="15" customHeight="1" x14ac:dyDescent="0.3"/>
    <row r="2463" ht="15" customHeight="1" x14ac:dyDescent="0.3"/>
    <row r="2464" ht="15" customHeight="1" x14ac:dyDescent="0.3"/>
    <row r="2465" ht="15" customHeight="1" x14ac:dyDescent="0.3"/>
    <row r="2466" ht="15" customHeight="1" x14ac:dyDescent="0.3"/>
    <row r="2467" ht="15" customHeight="1" x14ac:dyDescent="0.3"/>
    <row r="2468" ht="15" customHeight="1" x14ac:dyDescent="0.3"/>
    <row r="2469" ht="15" customHeight="1" x14ac:dyDescent="0.3"/>
    <row r="2470" ht="15" customHeight="1" x14ac:dyDescent="0.3"/>
    <row r="2471" ht="15" customHeight="1" x14ac:dyDescent="0.3"/>
    <row r="2472" ht="15" customHeight="1" x14ac:dyDescent="0.3"/>
    <row r="2473" ht="15" customHeight="1" x14ac:dyDescent="0.3"/>
    <row r="2474" ht="15" customHeight="1" x14ac:dyDescent="0.3"/>
    <row r="2475" ht="15" customHeight="1" x14ac:dyDescent="0.3"/>
    <row r="2476" ht="15" customHeight="1" x14ac:dyDescent="0.3"/>
    <row r="2477" ht="15" customHeight="1" x14ac:dyDescent="0.3"/>
    <row r="2478" ht="15" customHeight="1" x14ac:dyDescent="0.3"/>
    <row r="2479" ht="15" customHeight="1" x14ac:dyDescent="0.3"/>
    <row r="2480" ht="15" customHeight="1" x14ac:dyDescent="0.3"/>
    <row r="2481" ht="15" customHeight="1" x14ac:dyDescent="0.3"/>
    <row r="2482" ht="15" customHeight="1" x14ac:dyDescent="0.3"/>
    <row r="2483" ht="15" customHeight="1" x14ac:dyDescent="0.3"/>
    <row r="2484" ht="15" customHeight="1" x14ac:dyDescent="0.3"/>
    <row r="2485" ht="15" customHeight="1" x14ac:dyDescent="0.3"/>
    <row r="2486" ht="15" customHeight="1" x14ac:dyDescent="0.3"/>
    <row r="2487" ht="15" customHeight="1" x14ac:dyDescent="0.3"/>
    <row r="2488" ht="15" customHeight="1" x14ac:dyDescent="0.3"/>
    <row r="2489" ht="15" customHeight="1" x14ac:dyDescent="0.3"/>
    <row r="2490" ht="15" customHeight="1" x14ac:dyDescent="0.3"/>
    <row r="2491" ht="15" customHeight="1" x14ac:dyDescent="0.3"/>
    <row r="2492" ht="15" customHeight="1" x14ac:dyDescent="0.3"/>
    <row r="2493" ht="15" customHeight="1" x14ac:dyDescent="0.3"/>
    <row r="2494" ht="15" customHeight="1" x14ac:dyDescent="0.3"/>
    <row r="2495" ht="15" customHeight="1" x14ac:dyDescent="0.3"/>
    <row r="2496" ht="15" customHeight="1" x14ac:dyDescent="0.3"/>
    <row r="2497" ht="15" customHeight="1" x14ac:dyDescent="0.3"/>
    <row r="2498" ht="15" customHeight="1" x14ac:dyDescent="0.3"/>
    <row r="2499" ht="15" customHeight="1" x14ac:dyDescent="0.3"/>
    <row r="2500" ht="15" customHeight="1" x14ac:dyDescent="0.3"/>
    <row r="2501" ht="15" customHeight="1" x14ac:dyDescent="0.3"/>
    <row r="2502" ht="15" customHeight="1" x14ac:dyDescent="0.3"/>
    <row r="2503" ht="15" customHeight="1" x14ac:dyDescent="0.3"/>
    <row r="2504" ht="15" customHeight="1" x14ac:dyDescent="0.3"/>
    <row r="2505" ht="15" customHeight="1" x14ac:dyDescent="0.3"/>
    <row r="2506" ht="15" customHeight="1" x14ac:dyDescent="0.3"/>
    <row r="2507" ht="15" customHeight="1" x14ac:dyDescent="0.3"/>
    <row r="2508" ht="15" customHeight="1" x14ac:dyDescent="0.3"/>
    <row r="2509" ht="15" customHeight="1" x14ac:dyDescent="0.3"/>
    <row r="2510" ht="15" customHeight="1" x14ac:dyDescent="0.3"/>
    <row r="2511" ht="15" customHeight="1" x14ac:dyDescent="0.3"/>
    <row r="2512" ht="15" customHeight="1" x14ac:dyDescent="0.3"/>
    <row r="2513" ht="15" customHeight="1" x14ac:dyDescent="0.3"/>
    <row r="2514" ht="15" customHeight="1" x14ac:dyDescent="0.3"/>
    <row r="2515" ht="15" customHeight="1" x14ac:dyDescent="0.3"/>
    <row r="2516" ht="15" customHeight="1" x14ac:dyDescent="0.3"/>
    <row r="2517" ht="15" customHeight="1" x14ac:dyDescent="0.3"/>
    <row r="2518" ht="15" customHeight="1" x14ac:dyDescent="0.3"/>
    <row r="2519" ht="15" customHeight="1" x14ac:dyDescent="0.3"/>
    <row r="2520" ht="15" customHeight="1" x14ac:dyDescent="0.3"/>
    <row r="2521" ht="15" customHeight="1" x14ac:dyDescent="0.3"/>
    <row r="2522" ht="15" customHeight="1" x14ac:dyDescent="0.3"/>
    <row r="2523" ht="15" customHeight="1" x14ac:dyDescent="0.3"/>
    <row r="2524" ht="15" customHeight="1" x14ac:dyDescent="0.3"/>
    <row r="2525" ht="15" customHeight="1" x14ac:dyDescent="0.3"/>
    <row r="2526" ht="15" customHeight="1" x14ac:dyDescent="0.3"/>
    <row r="2527" ht="15" customHeight="1" x14ac:dyDescent="0.3"/>
    <row r="2528" ht="15" customHeight="1" x14ac:dyDescent="0.3"/>
    <row r="2529" ht="15" customHeight="1" x14ac:dyDescent="0.3"/>
    <row r="2530" ht="15" customHeight="1" x14ac:dyDescent="0.3"/>
    <row r="2531" ht="15" customHeight="1" x14ac:dyDescent="0.3"/>
    <row r="2532" ht="15" customHeight="1" x14ac:dyDescent="0.3"/>
    <row r="2533" ht="15" customHeight="1" x14ac:dyDescent="0.3"/>
    <row r="2534" ht="15" customHeight="1" x14ac:dyDescent="0.3"/>
    <row r="2535" ht="15" customHeight="1" x14ac:dyDescent="0.3"/>
    <row r="2536" ht="15" customHeight="1" x14ac:dyDescent="0.3"/>
    <row r="2537" ht="15" customHeight="1" x14ac:dyDescent="0.3"/>
    <row r="2538" ht="15" customHeight="1" x14ac:dyDescent="0.3"/>
    <row r="2539" ht="15" customHeight="1" x14ac:dyDescent="0.3"/>
    <row r="2540" ht="15" customHeight="1" x14ac:dyDescent="0.3"/>
    <row r="2541" ht="15" customHeight="1" x14ac:dyDescent="0.3"/>
    <row r="2542" ht="15" customHeight="1" x14ac:dyDescent="0.3"/>
    <row r="2543" ht="15" customHeight="1" x14ac:dyDescent="0.3"/>
    <row r="2544" ht="15" customHeight="1" x14ac:dyDescent="0.3"/>
    <row r="2545" ht="15" customHeight="1" x14ac:dyDescent="0.3"/>
    <row r="2546" ht="15" customHeight="1" x14ac:dyDescent="0.3"/>
    <row r="2547" ht="15" customHeight="1" x14ac:dyDescent="0.3"/>
    <row r="2548" ht="15" customHeight="1" x14ac:dyDescent="0.3"/>
    <row r="2549" ht="15" customHeight="1" x14ac:dyDescent="0.3"/>
    <row r="2550" ht="15" customHeight="1" x14ac:dyDescent="0.3"/>
    <row r="2551" ht="15" customHeight="1" x14ac:dyDescent="0.3"/>
    <row r="2552" ht="15" customHeight="1" x14ac:dyDescent="0.3"/>
    <row r="2553" ht="15" customHeight="1" x14ac:dyDescent="0.3"/>
    <row r="2554" ht="15" customHeight="1" x14ac:dyDescent="0.3"/>
    <row r="2555" ht="15" customHeight="1" x14ac:dyDescent="0.3"/>
    <row r="2556" ht="15" customHeight="1" x14ac:dyDescent="0.3"/>
    <row r="2557" ht="15" customHeight="1" x14ac:dyDescent="0.3"/>
    <row r="2558" ht="15" customHeight="1" x14ac:dyDescent="0.3"/>
    <row r="2559" ht="15" customHeight="1" x14ac:dyDescent="0.3"/>
    <row r="2560" ht="15" customHeight="1" x14ac:dyDescent="0.3"/>
    <row r="2561" ht="15" customHeight="1" x14ac:dyDescent="0.3"/>
    <row r="2562" ht="15" customHeight="1" x14ac:dyDescent="0.3"/>
    <row r="2563" ht="15" customHeight="1" x14ac:dyDescent="0.3"/>
    <row r="2564" ht="15" customHeight="1" x14ac:dyDescent="0.3"/>
    <row r="2565" ht="15" customHeight="1" x14ac:dyDescent="0.3"/>
    <row r="2566" ht="15" customHeight="1" x14ac:dyDescent="0.3"/>
    <row r="2567" ht="15" customHeight="1" x14ac:dyDescent="0.3"/>
    <row r="2568" ht="15" customHeight="1" x14ac:dyDescent="0.3"/>
    <row r="2569" ht="15" customHeight="1" x14ac:dyDescent="0.3"/>
    <row r="2570" ht="15" customHeight="1" x14ac:dyDescent="0.3"/>
    <row r="2571" ht="15" customHeight="1" x14ac:dyDescent="0.3"/>
    <row r="2572" ht="15" customHeight="1" x14ac:dyDescent="0.3"/>
    <row r="2573" ht="15" customHeight="1" x14ac:dyDescent="0.3"/>
    <row r="2574" ht="15" customHeight="1" x14ac:dyDescent="0.3"/>
    <row r="2575" ht="15" customHeight="1" x14ac:dyDescent="0.3"/>
    <row r="2576" ht="15" customHeight="1" x14ac:dyDescent="0.3"/>
    <row r="2577" ht="15" customHeight="1" x14ac:dyDescent="0.3"/>
    <row r="2578" ht="15" customHeight="1" x14ac:dyDescent="0.3"/>
    <row r="2579" ht="15" customHeight="1" x14ac:dyDescent="0.3"/>
    <row r="2580" ht="15" customHeight="1" x14ac:dyDescent="0.3"/>
    <row r="2581" ht="15" customHeight="1" x14ac:dyDescent="0.3"/>
    <row r="2582" ht="15" customHeight="1" x14ac:dyDescent="0.3"/>
    <row r="2583" ht="15" customHeight="1" x14ac:dyDescent="0.3"/>
    <row r="2584" ht="15" customHeight="1" x14ac:dyDescent="0.3"/>
    <row r="2585" ht="15" customHeight="1" x14ac:dyDescent="0.3"/>
    <row r="2586" ht="15" customHeight="1" x14ac:dyDescent="0.3"/>
    <row r="2587" ht="15" customHeight="1" x14ac:dyDescent="0.3"/>
    <row r="2588" ht="15" customHeight="1" x14ac:dyDescent="0.3"/>
    <row r="2589" ht="15" customHeight="1" x14ac:dyDescent="0.3"/>
    <row r="2590" ht="15" customHeight="1" x14ac:dyDescent="0.3"/>
    <row r="2591" ht="15" customHeight="1" x14ac:dyDescent="0.3"/>
    <row r="2592" ht="15" customHeight="1" x14ac:dyDescent="0.3"/>
    <row r="2593" ht="15" customHeight="1" x14ac:dyDescent="0.3"/>
    <row r="2594" ht="15" customHeight="1" x14ac:dyDescent="0.3"/>
    <row r="2595" ht="15" customHeight="1" x14ac:dyDescent="0.3"/>
    <row r="2596" ht="15" customHeight="1" x14ac:dyDescent="0.3"/>
    <row r="2597" ht="15" customHeight="1" x14ac:dyDescent="0.3"/>
    <row r="2598" ht="15" customHeight="1" x14ac:dyDescent="0.3"/>
    <row r="2599" ht="15" customHeight="1" x14ac:dyDescent="0.3"/>
    <row r="2600" ht="15" customHeight="1" x14ac:dyDescent="0.3"/>
    <row r="2601" ht="15" customHeight="1" x14ac:dyDescent="0.3"/>
    <row r="2602" ht="15" customHeight="1" x14ac:dyDescent="0.3"/>
    <row r="2603" ht="15" customHeight="1" x14ac:dyDescent="0.3"/>
    <row r="2604" ht="15" customHeight="1" x14ac:dyDescent="0.3"/>
    <row r="2605" ht="15" customHeight="1" x14ac:dyDescent="0.3"/>
    <row r="2606" ht="15" customHeight="1" x14ac:dyDescent="0.3"/>
    <row r="2607" ht="15" customHeight="1" x14ac:dyDescent="0.3"/>
    <row r="2608" ht="15" customHeight="1" x14ac:dyDescent="0.3"/>
    <row r="2609" ht="15" customHeight="1" x14ac:dyDescent="0.3"/>
    <row r="2610" ht="15" customHeight="1" x14ac:dyDescent="0.3"/>
    <row r="2611" ht="15" customHeight="1" x14ac:dyDescent="0.3"/>
    <row r="2612" ht="15" customHeight="1" x14ac:dyDescent="0.3"/>
    <row r="2613" ht="15" customHeight="1" x14ac:dyDescent="0.3"/>
    <row r="2614" ht="15" customHeight="1" x14ac:dyDescent="0.3"/>
    <row r="2615" ht="15" customHeight="1" x14ac:dyDescent="0.3"/>
    <row r="2616" ht="15" customHeight="1" x14ac:dyDescent="0.3"/>
    <row r="2617" ht="15" customHeight="1" x14ac:dyDescent="0.3"/>
    <row r="2618" ht="15" customHeight="1" x14ac:dyDescent="0.3"/>
    <row r="2619" ht="15" customHeight="1" x14ac:dyDescent="0.3"/>
    <row r="2620" ht="15" customHeight="1" x14ac:dyDescent="0.3"/>
    <row r="2621" ht="15" customHeight="1" x14ac:dyDescent="0.3"/>
    <row r="2622" ht="15" customHeight="1" x14ac:dyDescent="0.3"/>
    <row r="2623" ht="15" customHeight="1" x14ac:dyDescent="0.3"/>
    <row r="2624" ht="15" customHeight="1" x14ac:dyDescent="0.3"/>
    <row r="2625" ht="15" customHeight="1" x14ac:dyDescent="0.3"/>
    <row r="2626" ht="15" customHeight="1" x14ac:dyDescent="0.3"/>
    <row r="2627" ht="15" customHeight="1" x14ac:dyDescent="0.3"/>
    <row r="2628" ht="15" customHeight="1" x14ac:dyDescent="0.3"/>
    <row r="2629" ht="15" customHeight="1" x14ac:dyDescent="0.3"/>
    <row r="2630" ht="15" customHeight="1" x14ac:dyDescent="0.3"/>
    <row r="2631" ht="15" customHeight="1" x14ac:dyDescent="0.3"/>
    <row r="2632" ht="15" customHeight="1" x14ac:dyDescent="0.3"/>
    <row r="2633" ht="15" customHeight="1" x14ac:dyDescent="0.3"/>
    <row r="2634" ht="15" customHeight="1" x14ac:dyDescent="0.3"/>
    <row r="2635" ht="15" customHeight="1" x14ac:dyDescent="0.3"/>
    <row r="2636" ht="15" customHeight="1" x14ac:dyDescent="0.3"/>
    <row r="2637" ht="15" customHeight="1" x14ac:dyDescent="0.3"/>
    <row r="2638" ht="15" customHeight="1" x14ac:dyDescent="0.3"/>
    <row r="2639" ht="15" customHeight="1" x14ac:dyDescent="0.3"/>
    <row r="2640" ht="15" customHeight="1" x14ac:dyDescent="0.3"/>
    <row r="2641" ht="15" customHeight="1" x14ac:dyDescent="0.3"/>
    <row r="2642" ht="15" customHeight="1" x14ac:dyDescent="0.3"/>
    <row r="2643" ht="15" customHeight="1" x14ac:dyDescent="0.3"/>
    <row r="2644" ht="15" customHeight="1" x14ac:dyDescent="0.3"/>
    <row r="2645" ht="15" customHeight="1" x14ac:dyDescent="0.3"/>
    <row r="2646" ht="15" customHeight="1" x14ac:dyDescent="0.3"/>
    <row r="2647" ht="15" customHeight="1" x14ac:dyDescent="0.3"/>
    <row r="2648" ht="15" customHeight="1" x14ac:dyDescent="0.3"/>
    <row r="2649" ht="15" customHeight="1" x14ac:dyDescent="0.3"/>
    <row r="2650" ht="15" customHeight="1" x14ac:dyDescent="0.3"/>
    <row r="2651" ht="15" customHeight="1" x14ac:dyDescent="0.3"/>
    <row r="2652" ht="15" customHeight="1" x14ac:dyDescent="0.3"/>
    <row r="2653" ht="15" customHeight="1" x14ac:dyDescent="0.3"/>
    <row r="2654" ht="15" customHeight="1" x14ac:dyDescent="0.3"/>
    <row r="2655" ht="15" customHeight="1" x14ac:dyDescent="0.3"/>
    <row r="2656" ht="15" customHeight="1" x14ac:dyDescent="0.3"/>
    <row r="2657" ht="15" customHeight="1" x14ac:dyDescent="0.3"/>
    <row r="2658" ht="15" customHeight="1" x14ac:dyDescent="0.3"/>
    <row r="2659" ht="15" customHeight="1" x14ac:dyDescent="0.3"/>
    <row r="2660" ht="15" customHeight="1" x14ac:dyDescent="0.3"/>
    <row r="2661" ht="15" customHeight="1" x14ac:dyDescent="0.3"/>
    <row r="2662" ht="15" customHeight="1" x14ac:dyDescent="0.3"/>
    <row r="2663" ht="15" customHeight="1" x14ac:dyDescent="0.3"/>
    <row r="2664" ht="15" customHeight="1" x14ac:dyDescent="0.3"/>
    <row r="2665" ht="15" customHeight="1" x14ac:dyDescent="0.3"/>
    <row r="2666" ht="15" customHeight="1" x14ac:dyDescent="0.3"/>
    <row r="2667" ht="15" customHeight="1" x14ac:dyDescent="0.3"/>
    <row r="2668" ht="15" customHeight="1" x14ac:dyDescent="0.3"/>
    <row r="2669" ht="15" customHeight="1" x14ac:dyDescent="0.3"/>
    <row r="2670" ht="15" customHeight="1" x14ac:dyDescent="0.3"/>
    <row r="2671" ht="15" customHeight="1" x14ac:dyDescent="0.3"/>
    <row r="2672" ht="15" customHeight="1" x14ac:dyDescent="0.3"/>
    <row r="2673" ht="15" customHeight="1" x14ac:dyDescent="0.3"/>
    <row r="2674" ht="15" customHeight="1" x14ac:dyDescent="0.3"/>
    <row r="2675" ht="20.100000000000001" customHeight="1" x14ac:dyDescent="0.3"/>
    <row r="2676" ht="15" customHeight="1" x14ac:dyDescent="0.3"/>
    <row r="2677" ht="15" customHeight="1" x14ac:dyDescent="0.3"/>
    <row r="2678" ht="15" customHeight="1" x14ac:dyDescent="0.3"/>
    <row r="2679" ht="15" customHeight="1" x14ac:dyDescent="0.3"/>
    <row r="2680" ht="15" customHeight="1" x14ac:dyDescent="0.3"/>
    <row r="2681" ht="15" customHeight="1" x14ac:dyDescent="0.3"/>
    <row r="2682" ht="15" customHeight="1" x14ac:dyDescent="0.3"/>
    <row r="2683" ht="15" customHeight="1" x14ac:dyDescent="0.3"/>
    <row r="2684" ht="15" customHeight="1" x14ac:dyDescent="0.3"/>
    <row r="2685" ht="15" customHeight="1" x14ac:dyDescent="0.3"/>
    <row r="2686" ht="15" customHeight="1" x14ac:dyDescent="0.3"/>
    <row r="2687" ht="15" customHeight="1" x14ac:dyDescent="0.3"/>
    <row r="2688" ht="15" customHeight="1" x14ac:dyDescent="0.3"/>
    <row r="2689" ht="15" customHeight="1" x14ac:dyDescent="0.3"/>
    <row r="2690" ht="15" customHeight="1" x14ac:dyDescent="0.3"/>
    <row r="2691" ht="15" customHeight="1" x14ac:dyDescent="0.3"/>
    <row r="2692" ht="15" customHeight="1" x14ac:dyDescent="0.3"/>
    <row r="2693" ht="15" customHeight="1" x14ac:dyDescent="0.3"/>
    <row r="2694" ht="15" customHeight="1" x14ac:dyDescent="0.3"/>
    <row r="2695" ht="15" customHeight="1" x14ac:dyDescent="0.3"/>
    <row r="2696" ht="15" customHeight="1" x14ac:dyDescent="0.3"/>
    <row r="2697" ht="15" customHeight="1" x14ac:dyDescent="0.3"/>
    <row r="2698" ht="15" customHeight="1" x14ac:dyDescent="0.3"/>
    <row r="2699" ht="15" customHeight="1" x14ac:dyDescent="0.3"/>
    <row r="2700" ht="15" customHeight="1" x14ac:dyDescent="0.3"/>
    <row r="2701" ht="15" customHeight="1" x14ac:dyDescent="0.3"/>
    <row r="2702" ht="15" customHeight="1" x14ac:dyDescent="0.3"/>
    <row r="2703" ht="15" customHeight="1" x14ac:dyDescent="0.3"/>
    <row r="2704" ht="15" customHeight="1" x14ac:dyDescent="0.3"/>
    <row r="2705" ht="15" customHeight="1" x14ac:dyDescent="0.3"/>
    <row r="2706" ht="15" customHeight="1" x14ac:dyDescent="0.3"/>
    <row r="2707" ht="15" customHeight="1" x14ac:dyDescent="0.3"/>
    <row r="2708" ht="15" customHeight="1" x14ac:dyDescent="0.3"/>
    <row r="2709" ht="15" customHeight="1" x14ac:dyDescent="0.3"/>
    <row r="2710" ht="15" customHeight="1" x14ac:dyDescent="0.3"/>
    <row r="2711" ht="15" customHeight="1" x14ac:dyDescent="0.3"/>
    <row r="2712" ht="15" customHeight="1" x14ac:dyDescent="0.3"/>
    <row r="2713" ht="15" customHeight="1" x14ac:dyDescent="0.3"/>
    <row r="2714" ht="15" customHeight="1" x14ac:dyDescent="0.3"/>
    <row r="2715" ht="15" customHeight="1" x14ac:dyDescent="0.3"/>
    <row r="2716" ht="15" customHeight="1" x14ac:dyDescent="0.3"/>
    <row r="2717" ht="15" customHeight="1" x14ac:dyDescent="0.3"/>
    <row r="2718" ht="15" customHeight="1" x14ac:dyDescent="0.3"/>
    <row r="2719" ht="15" customHeight="1" x14ac:dyDescent="0.3"/>
    <row r="2720" ht="15" customHeight="1" x14ac:dyDescent="0.3"/>
    <row r="2721" ht="15" customHeight="1" x14ac:dyDescent="0.3"/>
    <row r="2722" ht="15" customHeight="1" x14ac:dyDescent="0.3"/>
    <row r="2723" ht="15" customHeight="1" x14ac:dyDescent="0.3"/>
    <row r="2724" ht="15" customHeight="1" x14ac:dyDescent="0.3"/>
    <row r="2725" ht="15" customHeight="1" x14ac:dyDescent="0.3"/>
    <row r="2726" ht="15" customHeight="1" x14ac:dyDescent="0.3"/>
    <row r="2727" ht="15" customHeight="1" x14ac:dyDescent="0.3"/>
    <row r="2728" ht="15" customHeight="1" x14ac:dyDescent="0.3"/>
    <row r="2729" ht="15" customHeight="1" x14ac:dyDescent="0.3"/>
    <row r="2730" ht="15" customHeight="1" x14ac:dyDescent="0.3"/>
    <row r="2731" ht="15" customHeight="1" x14ac:dyDescent="0.3"/>
    <row r="2732" ht="15" customHeight="1" x14ac:dyDescent="0.3"/>
    <row r="2733" ht="15" customHeight="1" x14ac:dyDescent="0.3"/>
    <row r="2734" ht="15" customHeight="1" x14ac:dyDescent="0.3"/>
    <row r="2735" ht="15" customHeight="1" x14ac:dyDescent="0.3"/>
    <row r="2736" ht="15" customHeight="1" x14ac:dyDescent="0.3"/>
    <row r="2737" ht="15" customHeight="1" x14ac:dyDescent="0.3"/>
    <row r="2738" ht="15" customHeight="1" x14ac:dyDescent="0.3"/>
    <row r="2739" ht="15" customHeight="1" x14ac:dyDescent="0.3"/>
    <row r="2740" ht="15" customHeight="1" x14ac:dyDescent="0.3"/>
    <row r="2741" ht="15" customHeight="1" x14ac:dyDescent="0.3"/>
    <row r="2742" ht="15" customHeight="1" x14ac:dyDescent="0.3"/>
    <row r="2743" ht="15" customHeight="1" x14ac:dyDescent="0.3"/>
    <row r="2744" ht="15" customHeight="1" x14ac:dyDescent="0.3"/>
    <row r="2745" ht="15" customHeight="1" x14ac:dyDescent="0.3"/>
    <row r="2746" ht="15" customHeight="1" x14ac:dyDescent="0.3"/>
    <row r="2747" ht="15" customHeight="1" x14ac:dyDescent="0.3"/>
    <row r="2748" ht="15" customHeight="1" x14ac:dyDescent="0.3"/>
    <row r="2749" ht="15" customHeight="1" x14ac:dyDescent="0.3"/>
    <row r="2750" ht="15" customHeight="1" x14ac:dyDescent="0.3"/>
    <row r="2751" ht="15" customHeight="1" x14ac:dyDescent="0.3"/>
    <row r="2752" ht="15" customHeight="1" x14ac:dyDescent="0.3"/>
    <row r="2753" ht="15" customHeight="1" x14ac:dyDescent="0.3"/>
    <row r="2754" ht="15" customHeight="1" x14ac:dyDescent="0.3"/>
    <row r="2755" ht="15" customHeight="1" x14ac:dyDescent="0.3"/>
    <row r="2756" ht="15" customHeight="1" x14ac:dyDescent="0.3"/>
    <row r="2757" ht="15" customHeight="1" x14ac:dyDescent="0.3"/>
    <row r="2758" ht="15" customHeight="1" x14ac:dyDescent="0.3"/>
    <row r="2759" ht="15" customHeight="1" x14ac:dyDescent="0.3"/>
    <row r="2760" ht="15" customHeight="1" x14ac:dyDescent="0.3"/>
    <row r="2761" ht="15" customHeight="1" x14ac:dyDescent="0.3"/>
    <row r="2762" ht="15" customHeight="1" x14ac:dyDescent="0.3"/>
    <row r="2763" ht="15" customHeight="1" x14ac:dyDescent="0.3"/>
    <row r="2764" ht="15" customHeight="1" x14ac:dyDescent="0.3"/>
    <row r="2765" ht="15" customHeight="1" x14ac:dyDescent="0.3"/>
    <row r="2766" ht="15" customHeight="1" x14ac:dyDescent="0.3"/>
    <row r="2767" ht="15" customHeight="1" x14ac:dyDescent="0.3"/>
    <row r="2768" ht="15" customHeight="1" x14ac:dyDescent="0.3"/>
    <row r="2769" ht="15" customHeight="1" x14ac:dyDescent="0.3"/>
    <row r="2770" ht="15" customHeight="1" x14ac:dyDescent="0.3"/>
    <row r="2771" ht="15" customHeight="1" x14ac:dyDescent="0.3"/>
    <row r="2772" ht="15" customHeight="1" x14ac:dyDescent="0.3"/>
    <row r="2773" ht="15" customHeight="1" x14ac:dyDescent="0.3"/>
    <row r="2774" ht="15" customHeight="1" x14ac:dyDescent="0.3"/>
    <row r="2775" ht="15" customHeight="1" x14ac:dyDescent="0.3"/>
    <row r="2776" ht="15" customHeight="1" x14ac:dyDescent="0.3"/>
    <row r="2777" ht="15" customHeight="1" x14ac:dyDescent="0.3"/>
    <row r="2778" ht="15" customHeight="1" x14ac:dyDescent="0.3"/>
    <row r="2779" ht="15" customHeight="1" x14ac:dyDescent="0.3"/>
    <row r="2780" ht="15" customHeight="1" x14ac:dyDescent="0.3"/>
    <row r="2781" ht="15" customHeight="1" x14ac:dyDescent="0.3"/>
    <row r="2782" ht="15" customHeight="1" x14ac:dyDescent="0.3"/>
    <row r="2783" ht="15" customHeight="1" x14ac:dyDescent="0.3"/>
    <row r="2784" ht="15" customHeight="1" x14ac:dyDescent="0.3"/>
    <row r="2785" ht="15" customHeight="1" x14ac:dyDescent="0.3"/>
    <row r="2786" ht="15" customHeight="1" x14ac:dyDescent="0.3"/>
    <row r="2787" ht="15" customHeight="1" x14ac:dyDescent="0.3"/>
    <row r="2788" ht="15" customHeight="1" x14ac:dyDescent="0.3"/>
    <row r="2789" ht="15" customHeight="1" x14ac:dyDescent="0.3"/>
    <row r="2790" ht="15" customHeight="1" x14ac:dyDescent="0.3"/>
    <row r="2791" ht="15" customHeight="1" x14ac:dyDescent="0.3"/>
    <row r="2792" ht="15" customHeight="1" x14ac:dyDescent="0.3"/>
    <row r="2793" ht="15" customHeight="1" x14ac:dyDescent="0.3"/>
    <row r="2794" ht="15" customHeight="1" x14ac:dyDescent="0.3"/>
    <row r="2795" ht="15" customHeight="1" x14ac:dyDescent="0.3"/>
    <row r="2796" ht="15" customHeight="1" x14ac:dyDescent="0.3"/>
    <row r="2797" ht="15" customHeight="1" x14ac:dyDescent="0.3"/>
    <row r="2798" ht="15" customHeight="1" x14ac:dyDescent="0.3"/>
    <row r="2799" ht="15" customHeight="1" x14ac:dyDescent="0.3"/>
    <row r="2800" ht="15" customHeight="1" x14ac:dyDescent="0.3"/>
    <row r="2801" ht="15" customHeight="1" x14ac:dyDescent="0.3"/>
    <row r="2802" ht="15" customHeight="1" x14ac:dyDescent="0.3"/>
    <row r="2803" ht="15" customHeight="1" x14ac:dyDescent="0.3"/>
    <row r="2804" ht="15" customHeight="1" x14ac:dyDescent="0.3"/>
    <row r="2805" ht="15" customHeight="1" x14ac:dyDescent="0.3"/>
    <row r="2806" ht="15" customHeight="1" x14ac:dyDescent="0.3"/>
    <row r="2807" ht="15" customHeight="1" x14ac:dyDescent="0.3"/>
    <row r="2808" ht="15" customHeight="1" x14ac:dyDescent="0.3"/>
    <row r="2809" ht="15" customHeight="1" x14ac:dyDescent="0.3"/>
    <row r="2810" ht="15" customHeight="1" x14ac:dyDescent="0.3"/>
    <row r="2811" ht="15" customHeight="1" x14ac:dyDescent="0.3"/>
    <row r="2812" ht="15" customHeight="1" x14ac:dyDescent="0.3"/>
    <row r="2813" ht="15" customHeight="1" x14ac:dyDescent="0.3"/>
    <row r="2814" ht="15" customHeight="1" x14ac:dyDescent="0.3"/>
    <row r="2815" ht="15" customHeight="1" x14ac:dyDescent="0.3"/>
    <row r="2816" ht="15" customHeight="1" x14ac:dyDescent="0.3"/>
    <row r="2817" ht="15" customHeight="1" x14ac:dyDescent="0.3"/>
    <row r="2818" ht="15" customHeight="1" x14ac:dyDescent="0.3"/>
    <row r="2819" ht="15" customHeight="1" x14ac:dyDescent="0.3"/>
    <row r="2820" ht="15" customHeight="1" x14ac:dyDescent="0.3"/>
    <row r="2821" ht="15" customHeight="1" x14ac:dyDescent="0.3"/>
    <row r="2822" ht="15" customHeight="1" x14ac:dyDescent="0.3"/>
    <row r="2823" ht="15" customHeight="1" x14ac:dyDescent="0.3"/>
    <row r="2824" ht="15" customHeight="1" x14ac:dyDescent="0.3"/>
    <row r="2825" ht="15" customHeight="1" x14ac:dyDescent="0.3"/>
    <row r="2826" ht="15" customHeight="1" x14ac:dyDescent="0.3"/>
    <row r="2827" ht="15" customHeight="1" x14ac:dyDescent="0.3"/>
    <row r="2828" ht="15" customHeight="1" x14ac:dyDescent="0.3"/>
    <row r="2829" ht="15" customHeight="1" x14ac:dyDescent="0.3"/>
    <row r="2830" ht="15" customHeight="1" x14ac:dyDescent="0.3"/>
    <row r="2831" ht="15" customHeight="1" x14ac:dyDescent="0.3"/>
    <row r="2832" ht="15" customHeight="1" x14ac:dyDescent="0.3"/>
    <row r="2833" ht="15" customHeight="1" x14ac:dyDescent="0.3"/>
    <row r="2834" ht="15" customHeight="1" x14ac:dyDescent="0.3"/>
    <row r="2835" ht="15" customHeight="1" x14ac:dyDescent="0.3"/>
    <row r="2836" ht="15" customHeight="1" x14ac:dyDescent="0.3"/>
    <row r="2837" ht="15" customHeight="1" x14ac:dyDescent="0.3"/>
    <row r="2838" ht="15" customHeight="1" x14ac:dyDescent="0.3"/>
    <row r="2839" ht="15" customHeight="1" x14ac:dyDescent="0.3"/>
    <row r="2840" ht="15" customHeight="1" x14ac:dyDescent="0.3"/>
    <row r="2841" ht="15" customHeight="1" x14ac:dyDescent="0.3"/>
    <row r="2842" ht="15" customHeight="1" x14ac:dyDescent="0.3"/>
    <row r="2843" ht="15" customHeight="1" x14ac:dyDescent="0.3"/>
    <row r="2844" ht="15" customHeight="1" x14ac:dyDescent="0.3"/>
    <row r="2845" ht="15" customHeight="1" x14ac:dyDescent="0.3"/>
    <row r="2846" ht="15" customHeight="1" x14ac:dyDescent="0.3"/>
    <row r="2847" ht="15" customHeight="1" x14ac:dyDescent="0.3"/>
    <row r="2848" ht="15" customHeight="1" x14ac:dyDescent="0.3"/>
    <row r="2849" ht="15" customHeight="1" x14ac:dyDescent="0.3"/>
    <row r="2850" ht="15" customHeight="1" x14ac:dyDescent="0.3"/>
    <row r="2851" ht="15" customHeight="1" x14ac:dyDescent="0.3"/>
    <row r="2852" ht="15" customHeight="1" x14ac:dyDescent="0.3"/>
    <row r="2853" ht="15" customHeight="1" x14ac:dyDescent="0.3"/>
    <row r="2854" ht="15" customHeight="1" x14ac:dyDescent="0.3"/>
    <row r="2855" ht="15" customHeight="1" x14ac:dyDescent="0.3"/>
    <row r="2856" ht="15" customHeight="1" x14ac:dyDescent="0.3"/>
    <row r="2857" ht="15" customHeight="1" x14ac:dyDescent="0.3"/>
    <row r="2858" ht="15" customHeight="1" x14ac:dyDescent="0.3"/>
    <row r="2859" ht="15" customHeight="1" x14ac:dyDescent="0.3"/>
    <row r="2860" ht="15" customHeight="1" x14ac:dyDescent="0.3"/>
    <row r="2861" ht="15" customHeight="1" x14ac:dyDescent="0.3"/>
    <row r="2862" ht="15" customHeight="1" x14ac:dyDescent="0.3"/>
    <row r="2863" ht="15" customHeight="1" x14ac:dyDescent="0.3"/>
    <row r="2864" ht="15" customHeight="1" x14ac:dyDescent="0.3"/>
    <row r="2865" ht="15" customHeight="1" x14ac:dyDescent="0.3"/>
    <row r="2866" ht="15" customHeight="1" x14ac:dyDescent="0.3"/>
    <row r="2867" ht="15" customHeight="1" x14ac:dyDescent="0.3"/>
    <row r="2868" ht="15" customHeight="1" x14ac:dyDescent="0.3"/>
    <row r="2869" ht="15" customHeight="1" x14ac:dyDescent="0.3"/>
    <row r="2870" ht="15" customHeight="1" x14ac:dyDescent="0.3"/>
    <row r="2871" ht="15" customHeight="1" x14ac:dyDescent="0.3"/>
    <row r="2872" ht="15" customHeight="1" x14ac:dyDescent="0.3"/>
    <row r="2873" ht="15" customHeight="1" x14ac:dyDescent="0.3"/>
    <row r="2874" ht="15" customHeight="1" x14ac:dyDescent="0.3"/>
    <row r="2875" ht="15" customHeight="1" x14ac:dyDescent="0.3"/>
    <row r="2876" ht="15" customHeight="1" x14ac:dyDescent="0.3"/>
    <row r="2877" ht="15" customHeight="1" x14ac:dyDescent="0.3"/>
    <row r="2878" ht="15" customHeight="1" x14ac:dyDescent="0.3"/>
    <row r="2879" ht="15" customHeight="1" x14ac:dyDescent="0.3"/>
    <row r="2880" ht="15" customHeight="1" x14ac:dyDescent="0.3"/>
    <row r="2881" ht="15" customHeight="1" x14ac:dyDescent="0.3"/>
    <row r="2882" ht="15" customHeight="1" x14ac:dyDescent="0.3"/>
    <row r="2883" ht="15" customHeight="1" x14ac:dyDescent="0.3"/>
    <row r="2884" ht="15" customHeight="1" x14ac:dyDescent="0.3"/>
    <row r="2885" ht="15" customHeight="1" x14ac:dyDescent="0.3"/>
    <row r="2886" ht="15" customHeight="1" x14ac:dyDescent="0.3"/>
    <row r="2887" ht="15" customHeight="1" x14ac:dyDescent="0.3"/>
    <row r="2888" ht="15" customHeight="1" x14ac:dyDescent="0.3"/>
    <row r="2889" ht="15" customHeight="1" x14ac:dyDescent="0.3"/>
    <row r="2890" ht="15" customHeight="1" x14ac:dyDescent="0.3"/>
    <row r="2891" ht="15" customHeight="1" x14ac:dyDescent="0.3"/>
    <row r="2892" ht="15" customHeight="1" x14ac:dyDescent="0.3"/>
    <row r="2893" ht="15" customHeight="1" x14ac:dyDescent="0.3"/>
    <row r="2894" ht="15" customHeight="1" x14ac:dyDescent="0.3"/>
    <row r="2895" ht="15" customHeight="1" x14ac:dyDescent="0.3"/>
    <row r="2896" ht="15" customHeight="1" x14ac:dyDescent="0.3"/>
    <row r="2897" ht="15" customHeight="1" x14ac:dyDescent="0.3"/>
    <row r="2898" ht="15" customHeight="1" x14ac:dyDescent="0.3"/>
    <row r="2899" ht="15" customHeight="1" x14ac:dyDescent="0.3"/>
    <row r="2900" ht="15" customHeight="1" x14ac:dyDescent="0.3"/>
    <row r="2901" ht="15" customHeight="1" x14ac:dyDescent="0.3"/>
    <row r="2902" ht="15" customHeight="1" x14ac:dyDescent="0.3"/>
    <row r="2903" ht="20.100000000000001" customHeight="1" x14ac:dyDescent="0.3"/>
    <row r="2904" ht="15" customHeight="1" x14ac:dyDescent="0.3"/>
    <row r="2905" ht="15" customHeight="1" x14ac:dyDescent="0.3"/>
    <row r="2906" ht="15" customHeight="1" x14ac:dyDescent="0.3"/>
    <row r="2907" ht="15" customHeight="1" x14ac:dyDescent="0.3"/>
    <row r="2908" ht="15" customHeight="1" x14ac:dyDescent="0.3"/>
    <row r="2909" ht="15" customHeight="1" x14ac:dyDescent="0.3"/>
    <row r="2910" ht="15" customHeight="1" x14ac:dyDescent="0.3"/>
    <row r="2911" ht="15" customHeight="1" x14ac:dyDescent="0.3"/>
    <row r="2912" ht="15" customHeight="1" x14ac:dyDescent="0.3"/>
    <row r="2913" ht="15" customHeight="1" x14ac:dyDescent="0.3"/>
    <row r="2914" ht="15" customHeight="1" x14ac:dyDescent="0.3"/>
    <row r="2915" ht="15" customHeight="1" x14ac:dyDescent="0.3"/>
    <row r="2916" ht="15" customHeight="1" x14ac:dyDescent="0.3"/>
    <row r="2917" ht="15" customHeight="1" x14ac:dyDescent="0.3"/>
    <row r="2918" ht="15" customHeight="1" x14ac:dyDescent="0.3"/>
    <row r="2919" ht="15" customHeight="1" x14ac:dyDescent="0.3"/>
    <row r="2920" ht="15" customHeight="1" x14ac:dyDescent="0.3"/>
    <row r="2921" ht="15" customHeight="1" x14ac:dyDescent="0.3"/>
    <row r="2922" ht="15" customHeight="1" x14ac:dyDescent="0.3"/>
    <row r="2923" ht="15" customHeight="1" x14ac:dyDescent="0.3"/>
    <row r="2924" ht="15" customHeight="1" x14ac:dyDescent="0.3"/>
    <row r="2925" ht="15" customHeight="1" x14ac:dyDescent="0.3"/>
    <row r="2926" ht="15" customHeight="1" x14ac:dyDescent="0.3"/>
    <row r="2927" ht="15" customHeight="1" x14ac:dyDescent="0.3"/>
    <row r="2928" ht="15" customHeight="1" x14ac:dyDescent="0.3"/>
    <row r="2929" ht="15" customHeight="1" x14ac:dyDescent="0.3"/>
    <row r="2930" ht="15" customHeight="1" x14ac:dyDescent="0.3"/>
    <row r="2931" ht="15" customHeight="1" x14ac:dyDescent="0.3"/>
    <row r="2932" ht="15" customHeight="1" x14ac:dyDescent="0.3"/>
    <row r="2933" ht="15" customHeight="1" x14ac:dyDescent="0.3"/>
    <row r="2934" ht="15" customHeight="1" x14ac:dyDescent="0.3"/>
    <row r="2935" ht="15" customHeight="1" x14ac:dyDescent="0.3"/>
    <row r="2936" ht="15" customHeight="1" x14ac:dyDescent="0.3"/>
    <row r="2937" ht="15" customHeight="1" x14ac:dyDescent="0.3"/>
    <row r="2938" ht="15" customHeight="1" x14ac:dyDescent="0.3"/>
    <row r="2939" ht="20.100000000000001" customHeight="1" x14ac:dyDescent="0.3"/>
    <row r="2940" ht="15" customHeight="1" x14ac:dyDescent="0.3"/>
    <row r="2941" ht="15" customHeight="1" x14ac:dyDescent="0.3"/>
    <row r="2942" ht="15" customHeight="1" x14ac:dyDescent="0.3"/>
    <row r="2943" ht="15" customHeight="1" x14ac:dyDescent="0.3"/>
    <row r="2944" ht="15" customHeight="1" x14ac:dyDescent="0.3"/>
    <row r="2945" ht="15" customHeight="1" x14ac:dyDescent="0.3"/>
    <row r="2946" ht="15" customHeight="1" x14ac:dyDescent="0.3"/>
    <row r="2947" ht="15" customHeight="1" x14ac:dyDescent="0.3"/>
    <row r="2948" ht="15" customHeight="1" x14ac:dyDescent="0.3"/>
    <row r="2949" ht="15" customHeight="1" x14ac:dyDescent="0.3"/>
    <row r="2950" ht="15" customHeight="1" x14ac:dyDescent="0.3"/>
    <row r="2951" ht="15" customHeight="1" x14ac:dyDescent="0.3"/>
    <row r="2952" ht="15" customHeight="1" x14ac:dyDescent="0.3"/>
    <row r="2953" ht="15" customHeight="1" x14ac:dyDescent="0.3"/>
    <row r="2954" ht="15" customHeight="1" x14ac:dyDescent="0.3"/>
    <row r="2955" ht="15" customHeight="1" x14ac:dyDescent="0.3"/>
    <row r="2956" ht="15" customHeight="1" x14ac:dyDescent="0.3"/>
    <row r="2957" ht="15" customHeight="1" x14ac:dyDescent="0.3"/>
    <row r="2958" ht="15" customHeight="1" x14ac:dyDescent="0.3"/>
    <row r="2959" ht="15" customHeight="1" x14ac:dyDescent="0.3"/>
    <row r="2960" ht="15" customHeight="1" x14ac:dyDescent="0.3"/>
    <row r="2961" ht="15" customHeight="1" x14ac:dyDescent="0.3"/>
    <row r="2962" ht="15" customHeight="1" x14ac:dyDescent="0.3"/>
    <row r="2963" ht="15" customHeight="1" x14ac:dyDescent="0.3"/>
    <row r="2964" ht="15" customHeight="1" x14ac:dyDescent="0.3"/>
    <row r="2965" ht="15" customHeight="1" x14ac:dyDescent="0.3"/>
    <row r="2966" ht="15" customHeight="1" x14ac:dyDescent="0.3"/>
    <row r="2967" ht="15" customHeight="1" x14ac:dyDescent="0.3"/>
    <row r="2968" ht="15" customHeight="1" x14ac:dyDescent="0.3"/>
    <row r="2969" ht="15" customHeight="1" x14ac:dyDescent="0.3"/>
    <row r="2970" ht="15" customHeight="1" x14ac:dyDescent="0.3"/>
    <row r="2971" ht="15" customHeight="1" x14ac:dyDescent="0.3"/>
    <row r="2972" ht="15" customHeight="1" x14ac:dyDescent="0.3"/>
    <row r="2973" ht="15" customHeight="1" x14ac:dyDescent="0.3"/>
    <row r="2974" ht="15" customHeight="1" x14ac:dyDescent="0.3"/>
    <row r="2975" ht="15" customHeight="1" x14ac:dyDescent="0.3"/>
    <row r="2976" ht="15" customHeight="1" x14ac:dyDescent="0.3"/>
    <row r="2977" ht="15" customHeight="1" x14ac:dyDescent="0.3"/>
    <row r="2978" ht="15" customHeight="1" x14ac:dyDescent="0.3"/>
    <row r="2979" ht="15" customHeight="1" x14ac:dyDescent="0.3"/>
    <row r="2980" ht="15" customHeight="1" x14ac:dyDescent="0.3"/>
    <row r="2981" ht="15" customHeight="1" x14ac:dyDescent="0.3"/>
    <row r="2982" ht="15" customHeight="1" x14ac:dyDescent="0.3"/>
    <row r="2983" ht="15" customHeight="1" x14ac:dyDescent="0.3"/>
    <row r="2984" ht="15" customHeight="1" x14ac:dyDescent="0.3"/>
    <row r="2985" ht="15" customHeight="1" x14ac:dyDescent="0.3"/>
    <row r="2986" ht="15" customHeight="1" x14ac:dyDescent="0.3"/>
    <row r="2987" ht="15" customHeight="1" x14ac:dyDescent="0.3"/>
    <row r="2988" ht="15" customHeight="1" x14ac:dyDescent="0.3"/>
    <row r="2989" ht="15" customHeight="1" x14ac:dyDescent="0.3"/>
    <row r="2990" ht="15" customHeight="1" x14ac:dyDescent="0.3"/>
    <row r="2991" ht="15" customHeight="1" x14ac:dyDescent="0.3"/>
    <row r="2992" ht="15" customHeight="1" x14ac:dyDescent="0.3"/>
    <row r="2993" ht="15" customHeight="1" x14ac:dyDescent="0.3"/>
    <row r="2994" ht="15" customHeight="1" x14ac:dyDescent="0.3"/>
    <row r="2995" ht="15" customHeight="1" x14ac:dyDescent="0.3"/>
    <row r="2996" ht="15" customHeight="1" x14ac:dyDescent="0.3"/>
    <row r="2997" ht="15" customHeight="1" x14ac:dyDescent="0.3"/>
    <row r="2998" ht="15" customHeight="1" x14ac:dyDescent="0.3"/>
    <row r="2999" ht="15" customHeight="1" x14ac:dyDescent="0.3"/>
    <row r="3000" ht="15" customHeight="1" x14ac:dyDescent="0.3"/>
    <row r="3001" ht="15" customHeight="1" x14ac:dyDescent="0.3"/>
    <row r="3002" ht="15" customHeight="1" x14ac:dyDescent="0.3"/>
    <row r="3003" ht="15" customHeight="1" x14ac:dyDescent="0.3"/>
    <row r="3004" ht="15" customHeight="1" x14ac:dyDescent="0.3"/>
    <row r="3005" ht="15" customHeight="1" x14ac:dyDescent="0.3"/>
    <row r="3006" ht="15" customHeight="1" x14ac:dyDescent="0.3"/>
    <row r="3007" ht="15" customHeight="1" x14ac:dyDescent="0.3"/>
    <row r="3008" ht="15" customHeight="1" x14ac:dyDescent="0.3"/>
    <row r="3009" ht="15" customHeight="1" x14ac:dyDescent="0.3"/>
    <row r="3010" ht="15" customHeight="1" x14ac:dyDescent="0.3"/>
    <row r="3011" ht="15" customHeight="1" x14ac:dyDescent="0.3"/>
    <row r="3012" ht="15" customHeight="1" x14ac:dyDescent="0.3"/>
    <row r="3013" ht="15" customHeight="1" x14ac:dyDescent="0.3"/>
    <row r="3014" ht="15" customHeight="1" x14ac:dyDescent="0.3"/>
    <row r="3015" ht="15" customHeight="1" x14ac:dyDescent="0.3"/>
    <row r="3016" ht="15" customHeight="1" x14ac:dyDescent="0.3"/>
    <row r="3017" ht="15" customHeight="1" x14ac:dyDescent="0.3"/>
    <row r="3018" ht="15" customHeight="1" x14ac:dyDescent="0.3"/>
    <row r="3019" ht="15" customHeight="1" x14ac:dyDescent="0.3"/>
    <row r="3020" ht="15" customHeight="1" x14ac:dyDescent="0.3"/>
    <row r="3021" ht="15" customHeight="1" x14ac:dyDescent="0.3"/>
    <row r="3022" ht="15" customHeight="1" x14ac:dyDescent="0.3"/>
    <row r="3023" ht="15" customHeight="1" x14ac:dyDescent="0.3"/>
    <row r="3024" ht="15" customHeight="1" x14ac:dyDescent="0.3"/>
    <row r="3025" ht="15" customHeight="1" x14ac:dyDescent="0.3"/>
    <row r="3026" ht="15" customHeight="1" x14ac:dyDescent="0.3"/>
    <row r="3027" ht="15" customHeight="1" x14ac:dyDescent="0.3"/>
    <row r="3028" ht="15" customHeight="1" x14ac:dyDescent="0.3"/>
    <row r="3029" ht="15" customHeight="1" x14ac:dyDescent="0.3"/>
    <row r="3030" ht="15" customHeight="1" x14ac:dyDescent="0.3"/>
    <row r="3031" ht="15" customHeight="1" x14ac:dyDescent="0.3"/>
    <row r="3032" ht="15" customHeight="1" x14ac:dyDescent="0.3"/>
    <row r="3033" ht="15" customHeight="1" x14ac:dyDescent="0.3"/>
    <row r="3034" ht="15" customHeight="1" x14ac:dyDescent="0.3"/>
    <row r="3035" ht="15" customHeight="1" x14ac:dyDescent="0.3"/>
    <row r="3036" ht="15" customHeight="1" x14ac:dyDescent="0.3"/>
    <row r="3037" ht="15" customHeight="1" x14ac:dyDescent="0.3"/>
    <row r="3038" ht="15" customHeight="1" x14ac:dyDescent="0.3"/>
    <row r="3039" ht="15" customHeight="1" x14ac:dyDescent="0.3"/>
    <row r="3040" ht="15" customHeight="1" x14ac:dyDescent="0.3"/>
    <row r="3041" ht="15" customHeight="1" x14ac:dyDescent="0.3"/>
    <row r="3042" ht="15" customHeight="1" x14ac:dyDescent="0.3"/>
    <row r="3043" ht="15" customHeight="1" x14ac:dyDescent="0.3"/>
    <row r="3044" ht="15" customHeight="1" x14ac:dyDescent="0.3"/>
    <row r="3045" ht="15" customHeight="1" x14ac:dyDescent="0.3"/>
    <row r="3046" ht="15" customHeight="1" x14ac:dyDescent="0.3"/>
    <row r="3047" ht="15" customHeight="1" x14ac:dyDescent="0.3"/>
    <row r="3048" ht="15" customHeight="1" x14ac:dyDescent="0.3"/>
    <row r="3049" ht="15" customHeight="1" x14ac:dyDescent="0.3"/>
    <row r="3050" ht="15" customHeight="1" x14ac:dyDescent="0.3"/>
    <row r="3051" ht="15" customHeight="1" x14ac:dyDescent="0.3"/>
    <row r="3052" ht="15" customHeight="1" x14ac:dyDescent="0.3"/>
    <row r="3053" ht="15" customHeight="1" x14ac:dyDescent="0.3"/>
    <row r="3054" ht="15" customHeight="1" x14ac:dyDescent="0.3"/>
    <row r="3055" ht="15" customHeight="1" x14ac:dyDescent="0.3"/>
    <row r="3056" ht="15" customHeight="1" x14ac:dyDescent="0.3"/>
    <row r="3057" ht="15" customHeight="1" x14ac:dyDescent="0.3"/>
    <row r="3058" ht="15" customHeight="1" x14ac:dyDescent="0.3"/>
    <row r="3059" ht="15" customHeight="1" x14ac:dyDescent="0.3"/>
    <row r="3060" ht="15" customHeight="1" x14ac:dyDescent="0.3"/>
    <row r="3061" ht="15" customHeight="1" x14ac:dyDescent="0.3"/>
    <row r="3062" ht="15" customHeight="1" x14ac:dyDescent="0.3"/>
    <row r="3063" ht="15" customHeight="1" x14ac:dyDescent="0.3"/>
    <row r="3064" ht="15" customHeight="1" x14ac:dyDescent="0.3"/>
    <row r="3065" ht="15" customHeight="1" x14ac:dyDescent="0.3"/>
    <row r="3066" ht="15" customHeight="1" x14ac:dyDescent="0.3"/>
    <row r="3067" ht="15" customHeight="1" x14ac:dyDescent="0.3"/>
    <row r="3068" ht="15" customHeight="1" x14ac:dyDescent="0.3"/>
    <row r="3069" ht="15" customHeight="1" x14ac:dyDescent="0.3"/>
    <row r="3070" ht="15" customHeight="1" x14ac:dyDescent="0.3"/>
    <row r="3071" ht="15" customHeight="1" x14ac:dyDescent="0.3"/>
    <row r="3072" ht="15" customHeight="1" x14ac:dyDescent="0.3"/>
    <row r="3073" ht="15" customHeight="1" x14ac:dyDescent="0.3"/>
    <row r="3074" ht="15" customHeight="1" x14ac:dyDescent="0.3"/>
    <row r="3075" ht="15" customHeight="1" x14ac:dyDescent="0.3"/>
    <row r="3076" ht="15" customHeight="1" x14ac:dyDescent="0.3"/>
    <row r="3077" ht="15" customHeight="1" x14ac:dyDescent="0.3"/>
    <row r="3078" ht="15" customHeight="1" x14ac:dyDescent="0.3"/>
    <row r="3079" ht="15" customHeight="1" x14ac:dyDescent="0.3"/>
    <row r="3080" ht="15" customHeight="1" x14ac:dyDescent="0.3"/>
    <row r="3081" ht="15" customHeight="1" x14ac:dyDescent="0.3"/>
    <row r="3082" ht="15" customHeight="1" x14ac:dyDescent="0.3"/>
    <row r="3083" ht="15" customHeight="1" x14ac:dyDescent="0.3"/>
    <row r="3084" ht="15" customHeight="1" x14ac:dyDescent="0.3"/>
    <row r="3085" ht="15" customHeight="1" x14ac:dyDescent="0.3"/>
    <row r="3086" ht="15" customHeight="1" x14ac:dyDescent="0.3"/>
    <row r="3087" ht="15" customHeight="1" x14ac:dyDescent="0.3"/>
    <row r="3088" ht="15" customHeight="1" x14ac:dyDescent="0.3"/>
    <row r="3089" ht="15" customHeight="1" x14ac:dyDescent="0.3"/>
    <row r="3090" ht="15" customHeight="1" x14ac:dyDescent="0.3"/>
    <row r="3091" ht="15" customHeight="1" x14ac:dyDescent="0.3"/>
    <row r="3092" ht="15" customHeight="1" x14ac:dyDescent="0.3"/>
    <row r="3093" ht="15" customHeight="1" x14ac:dyDescent="0.3"/>
    <row r="3094" ht="15" customHeight="1" x14ac:dyDescent="0.3"/>
    <row r="3095" ht="15" customHeight="1" x14ac:dyDescent="0.3"/>
    <row r="3096" ht="14.4" customHeight="1" x14ac:dyDescent="0.3"/>
    <row r="3097" ht="14.4" customHeight="1" x14ac:dyDescent="0.3"/>
    <row r="3098" ht="14.4" customHeight="1" x14ac:dyDescent="0.3"/>
    <row r="3099" ht="14.4" customHeight="1" x14ac:dyDescent="0.3"/>
    <row r="3100" ht="14.4" customHeight="1" x14ac:dyDescent="0.3"/>
    <row r="3101" ht="14.4" customHeight="1" x14ac:dyDescent="0.3"/>
    <row r="3102" ht="14.4" customHeight="1" x14ac:dyDescent="0.3"/>
    <row r="3103" ht="14.4" customHeight="1" x14ac:dyDescent="0.3"/>
    <row r="3104" ht="14.4" customHeight="1" x14ac:dyDescent="0.3"/>
    <row r="3105" ht="14.4" customHeight="1" x14ac:dyDescent="0.3"/>
    <row r="3106" ht="14.4" customHeight="1" x14ac:dyDescent="0.3"/>
    <row r="3107" ht="14.4" customHeight="1" x14ac:dyDescent="0.3"/>
    <row r="3108" ht="14.4" customHeight="1" x14ac:dyDescent="0.3"/>
    <row r="3109" ht="14.4" customHeight="1" x14ac:dyDescent="0.3"/>
    <row r="3110" ht="14.4" customHeight="1" x14ac:dyDescent="0.3"/>
    <row r="3111" ht="14.4" customHeight="1" x14ac:dyDescent="0.3"/>
    <row r="3112" ht="19.95" customHeight="1" x14ac:dyDescent="0.3"/>
    <row r="3113" ht="14.4" customHeight="1" x14ac:dyDescent="0.3"/>
    <row r="3114" ht="14.4" customHeight="1" x14ac:dyDescent="0.3"/>
    <row r="3115" ht="14.4" customHeight="1" x14ac:dyDescent="0.3"/>
    <row r="3116" ht="14.4" customHeight="1" x14ac:dyDescent="0.3"/>
    <row r="3117" ht="14.4" customHeight="1" x14ac:dyDescent="0.3"/>
    <row r="3118" ht="14.4" customHeight="1" x14ac:dyDescent="0.3"/>
    <row r="3119" ht="14.4" customHeight="1" x14ac:dyDescent="0.3"/>
    <row r="3120" ht="14.4" customHeight="1" x14ac:dyDescent="0.3"/>
    <row r="3121" ht="14.4" customHeight="1" x14ac:dyDescent="0.3"/>
    <row r="3122" ht="14.4" customHeight="1" x14ac:dyDescent="0.3"/>
    <row r="3123" ht="14.4" customHeight="1" x14ac:dyDescent="0.3"/>
    <row r="3124" ht="14.4" customHeight="1" x14ac:dyDescent="0.3"/>
    <row r="3125" ht="14.4" customHeight="1" x14ac:dyDescent="0.3"/>
    <row r="3126" ht="14.4" customHeight="1" x14ac:dyDescent="0.3"/>
    <row r="3127" ht="14.4" customHeight="1" x14ac:dyDescent="0.3"/>
    <row r="3128" ht="14.4" customHeight="1" x14ac:dyDescent="0.3"/>
    <row r="3129" ht="14.4" customHeight="1" x14ac:dyDescent="0.3"/>
    <row r="3130" ht="14.4" customHeight="1" x14ac:dyDescent="0.3"/>
    <row r="3131" ht="14.4" customHeight="1" x14ac:dyDescent="0.3"/>
    <row r="3132" ht="14.4" customHeight="1" x14ac:dyDescent="0.3"/>
    <row r="3133" ht="14.4" customHeight="1" x14ac:dyDescent="0.3"/>
    <row r="3134" ht="14.4" customHeight="1" x14ac:dyDescent="0.3"/>
    <row r="3135" ht="14.4" customHeight="1" x14ac:dyDescent="0.3"/>
    <row r="3136" ht="14.4" customHeight="1" x14ac:dyDescent="0.3"/>
    <row r="3137" ht="14.4" customHeight="1" x14ac:dyDescent="0.3"/>
    <row r="3138" ht="14.4" customHeight="1" x14ac:dyDescent="0.3"/>
    <row r="3139" ht="14.4" customHeight="1" x14ac:dyDescent="0.3"/>
    <row r="3140" ht="14.4" customHeight="1" x14ac:dyDescent="0.3"/>
    <row r="3141" ht="14.4" customHeight="1" x14ac:dyDescent="0.3"/>
    <row r="3142" ht="14.4" customHeight="1" x14ac:dyDescent="0.3"/>
    <row r="3143" ht="14.4" customHeight="1" x14ac:dyDescent="0.3"/>
    <row r="3144" ht="14.4" customHeight="1" x14ac:dyDescent="0.3"/>
    <row r="3145" ht="14.4" customHeight="1" x14ac:dyDescent="0.3"/>
    <row r="3146" ht="14.4" customHeight="1" x14ac:dyDescent="0.3"/>
    <row r="3147" ht="14.4" customHeight="1" x14ac:dyDescent="0.3"/>
    <row r="3148" ht="14.4" customHeight="1" x14ac:dyDescent="0.3"/>
    <row r="3149" ht="14.4" customHeight="1" x14ac:dyDescent="0.3"/>
    <row r="3150" ht="14.4" customHeight="1" x14ac:dyDescent="0.3"/>
    <row r="3151" ht="14.4" customHeight="1" x14ac:dyDescent="0.3"/>
    <row r="3152" ht="14.4" customHeight="1" x14ac:dyDescent="0.3"/>
    <row r="3153" ht="14.4" customHeight="1" x14ac:dyDescent="0.3"/>
    <row r="3154" ht="14.4" customHeight="1" x14ac:dyDescent="0.3"/>
    <row r="3155" ht="14.4" customHeight="1" x14ac:dyDescent="0.3"/>
    <row r="3156" ht="14.4" customHeight="1" x14ac:dyDescent="0.3"/>
    <row r="3157" ht="14.4" customHeight="1" x14ac:dyDescent="0.3"/>
    <row r="3158" ht="14.4" customHeight="1" x14ac:dyDescent="0.3"/>
    <row r="3159" ht="14.4" customHeight="1" x14ac:dyDescent="0.3"/>
    <row r="3160" ht="14.4" customHeight="1" x14ac:dyDescent="0.3"/>
    <row r="3161" ht="14.4" customHeight="1" x14ac:dyDescent="0.3"/>
    <row r="3162" ht="14.4" customHeight="1" x14ac:dyDescent="0.3"/>
    <row r="3163" ht="14.4" customHeight="1" x14ac:dyDescent="0.3"/>
    <row r="3164" ht="14.4" customHeight="1" x14ac:dyDescent="0.3"/>
    <row r="3165" ht="14.4" customHeight="1" x14ac:dyDescent="0.3"/>
    <row r="3166" ht="14.4" customHeight="1" x14ac:dyDescent="0.3"/>
    <row r="3167" ht="14.4" customHeight="1" x14ac:dyDescent="0.3"/>
    <row r="3168" ht="14.4" customHeight="1" x14ac:dyDescent="0.3"/>
    <row r="3169" ht="14.4" customHeight="1" x14ac:dyDescent="0.3"/>
    <row r="3170" ht="14.4" customHeight="1" x14ac:dyDescent="0.3"/>
    <row r="3171" ht="14.4" customHeight="1" x14ac:dyDescent="0.3"/>
    <row r="3172" ht="14.4" customHeight="1" x14ac:dyDescent="0.3"/>
    <row r="3173" ht="14.4" customHeight="1" x14ac:dyDescent="0.3"/>
    <row r="3174" ht="14.4" customHeight="1" x14ac:dyDescent="0.3"/>
    <row r="3175" ht="14.4" customHeight="1" x14ac:dyDescent="0.3"/>
    <row r="3176" ht="14.4" customHeight="1" x14ac:dyDescent="0.3"/>
    <row r="3177" ht="14.4" customHeight="1" x14ac:dyDescent="0.3"/>
    <row r="3178" ht="14.4" customHeight="1" x14ac:dyDescent="0.3"/>
    <row r="3179" ht="14.4" customHeight="1" x14ac:dyDescent="0.3"/>
    <row r="3180" ht="14.4" customHeight="1" x14ac:dyDescent="0.3"/>
    <row r="3181" ht="14.4" customHeight="1" x14ac:dyDescent="0.3"/>
    <row r="3182" ht="14.4" customHeight="1" x14ac:dyDescent="0.3"/>
    <row r="3183" ht="14.4" customHeight="1" x14ac:dyDescent="0.3"/>
    <row r="3184" ht="14.4" customHeight="1" x14ac:dyDescent="0.3"/>
    <row r="3185" ht="14.4" customHeight="1" x14ac:dyDescent="0.3"/>
    <row r="3186" ht="14.4" customHeight="1" x14ac:dyDescent="0.3"/>
    <row r="3187" ht="14.4" customHeight="1" x14ac:dyDescent="0.3"/>
    <row r="3188" ht="14.4" customHeight="1" x14ac:dyDescent="0.3"/>
    <row r="3189" ht="14.4" customHeight="1" x14ac:dyDescent="0.3"/>
    <row r="3190" ht="14.4" customHeight="1" x14ac:dyDescent="0.3"/>
    <row r="3191" ht="14.4" customHeight="1" x14ac:dyDescent="0.3"/>
    <row r="3192" ht="14.4" customHeight="1" x14ac:dyDescent="0.3"/>
    <row r="3193" ht="14.4" customHeight="1" x14ac:dyDescent="0.3"/>
    <row r="3194" ht="14.4" customHeight="1" x14ac:dyDescent="0.3"/>
    <row r="3195" ht="14.4" customHeight="1" x14ac:dyDescent="0.3"/>
    <row r="3196" ht="14.4" customHeight="1" x14ac:dyDescent="0.3"/>
    <row r="3197" ht="14.4" customHeight="1" x14ac:dyDescent="0.3"/>
    <row r="3198" ht="14.4" customHeight="1" x14ac:dyDescent="0.3"/>
    <row r="3199" ht="14.4" customHeight="1" x14ac:dyDescent="0.3"/>
    <row r="3200" ht="14.4" customHeight="1" x14ac:dyDescent="0.3"/>
    <row r="3201" ht="14.4" customHeight="1" x14ac:dyDescent="0.3"/>
    <row r="3202" ht="14.4" customHeight="1" x14ac:dyDescent="0.3"/>
    <row r="3203" ht="14.4" customHeight="1" x14ac:dyDescent="0.3"/>
    <row r="3204" ht="14.4" customHeight="1" x14ac:dyDescent="0.3"/>
    <row r="3205" ht="14.4" customHeight="1" x14ac:dyDescent="0.3"/>
    <row r="3206" ht="14.4" customHeight="1" x14ac:dyDescent="0.3"/>
    <row r="3207" ht="14.4" customHeight="1" x14ac:dyDescent="0.3"/>
    <row r="3208" ht="14.4" customHeight="1" x14ac:dyDescent="0.3"/>
    <row r="3209" ht="14.4" customHeight="1" x14ac:dyDescent="0.3"/>
    <row r="3210" ht="15" customHeight="1" x14ac:dyDescent="0.3"/>
    <row r="3211" ht="15" customHeight="1" x14ac:dyDescent="0.3"/>
    <row r="3212" ht="15" customHeight="1" x14ac:dyDescent="0.3"/>
  </sheetData>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6"/>
  <sheetViews>
    <sheetView zoomScale="80" zoomScaleNormal="80" workbookViewId="0">
      <selection activeCell="A4" sqref="A4"/>
    </sheetView>
  </sheetViews>
  <sheetFormatPr defaultColWidth="8.88671875" defaultRowHeight="14.4" x14ac:dyDescent="0.3"/>
  <cols>
    <col min="1" max="1" width="9.33203125" customWidth="1"/>
    <col min="2" max="2" width="26.109375" customWidth="1"/>
    <col min="3" max="3" width="9.33203125" bestFit="1" customWidth="1"/>
    <col min="4" max="6" width="16.6640625" customWidth="1"/>
    <col min="7" max="7" width="13.5546875" customWidth="1"/>
    <col min="8" max="8" width="22.6640625" customWidth="1"/>
    <col min="9" max="9" width="16.6640625" customWidth="1"/>
    <col min="10" max="10" width="12.33203125" customWidth="1"/>
    <col min="11" max="11" width="16.6640625" customWidth="1"/>
    <col min="12" max="12" width="14.33203125" customWidth="1"/>
    <col min="13" max="13" width="20.33203125" customWidth="1"/>
    <col min="14" max="14" width="20.44140625" customWidth="1"/>
    <col min="15" max="15" width="20.33203125" customWidth="1"/>
    <col min="16" max="16" width="22" customWidth="1"/>
    <col min="17" max="17" width="20.44140625" customWidth="1"/>
    <col min="18" max="18" width="20" customWidth="1"/>
  </cols>
  <sheetData>
    <row r="1" spans="1:18" ht="36" customHeight="1" x14ac:dyDescent="0.7">
      <c r="A1" s="51" t="s">
        <v>31</v>
      </c>
    </row>
    <row r="2" spans="1:18" ht="4.6500000000000004" customHeight="1" x14ac:dyDescent="0.3"/>
    <row r="3" spans="1:18" ht="21.6" customHeight="1" x14ac:dyDescent="0.3">
      <c r="A3" s="52"/>
      <c r="B3" s="52"/>
      <c r="C3" s="52"/>
      <c r="D3" s="53" t="s">
        <v>32</v>
      </c>
      <c r="E3" s="53" t="s">
        <v>33</v>
      </c>
      <c r="F3" s="53" t="s">
        <v>34</v>
      </c>
      <c r="G3" s="53" t="s">
        <v>35</v>
      </c>
      <c r="H3" s="53" t="s">
        <v>36</v>
      </c>
      <c r="I3" s="53" t="s">
        <v>37</v>
      </c>
      <c r="J3" s="53" t="s">
        <v>38</v>
      </c>
      <c r="K3" s="53" t="s">
        <v>39</v>
      </c>
      <c r="L3" s="53" t="s">
        <v>40</v>
      </c>
      <c r="M3" s="53" t="s">
        <v>41</v>
      </c>
      <c r="N3" s="53" t="s">
        <v>42</v>
      </c>
      <c r="O3" s="53" t="s">
        <v>43</v>
      </c>
      <c r="P3" s="53" t="s">
        <v>44</v>
      </c>
      <c r="Q3" s="53" t="s">
        <v>45</v>
      </c>
      <c r="R3" s="53" t="s">
        <v>46</v>
      </c>
    </row>
    <row r="4" spans="1:18" s="144" customFormat="1" ht="90.75" customHeight="1" x14ac:dyDescent="0.3">
      <c r="A4" s="143" t="s">
        <v>47</v>
      </c>
      <c r="B4" s="143" t="s">
        <v>48</v>
      </c>
      <c r="C4" s="143" t="s">
        <v>49</v>
      </c>
      <c r="D4" s="132" t="s">
        <v>50</v>
      </c>
      <c r="E4" s="132" t="s">
        <v>51</v>
      </c>
      <c r="F4" s="132" t="s">
        <v>52</v>
      </c>
      <c r="G4" s="132" t="s">
        <v>53</v>
      </c>
      <c r="H4" s="132" t="s">
        <v>54</v>
      </c>
      <c r="I4" s="132" t="s">
        <v>55</v>
      </c>
      <c r="J4" s="132" t="s">
        <v>56</v>
      </c>
      <c r="K4" s="132" t="s">
        <v>57</v>
      </c>
      <c r="L4" s="132" t="s">
        <v>58</v>
      </c>
      <c r="M4" s="132" t="s">
        <v>59</v>
      </c>
      <c r="N4" s="132" t="s">
        <v>60</v>
      </c>
      <c r="O4" s="132" t="s">
        <v>61</v>
      </c>
      <c r="P4" s="132" t="s">
        <v>62</v>
      </c>
      <c r="Q4" s="132" t="s">
        <v>63</v>
      </c>
      <c r="R4" s="132" t="s">
        <v>64</v>
      </c>
    </row>
    <row r="5" spans="1:18" s="131" customFormat="1" ht="16.5" customHeight="1" x14ac:dyDescent="0.3">
      <c r="A5" s="85" t="s">
        <v>28</v>
      </c>
      <c r="B5" s="85"/>
      <c r="C5" s="85"/>
      <c r="D5" s="133" t="e">
        <f>SUM(#REF!:#REF!)</f>
        <v>#REF!</v>
      </c>
      <c r="E5" s="133" t="e">
        <f>SUM(#REF!:#REF!)</f>
        <v>#REF!</v>
      </c>
      <c r="F5" s="133" t="e">
        <f>SUM(#REF!:#REF!)</f>
        <v>#REF!</v>
      </c>
      <c r="G5" s="133" t="e">
        <f>SUM(#REF!:#REF!)</f>
        <v>#REF!</v>
      </c>
      <c r="H5" s="133" t="e">
        <f>SUM(#REF!:#REF!)</f>
        <v>#REF!</v>
      </c>
      <c r="I5" s="133" t="e">
        <f>#REF!</f>
        <v>#REF!</v>
      </c>
      <c r="J5" s="133"/>
      <c r="K5" s="133" t="e">
        <f>#REF!</f>
        <v>#REF!</v>
      </c>
      <c r="L5" s="133"/>
      <c r="M5" s="134" t="e">
        <f>$K5*$L5</f>
        <v>#REF!</v>
      </c>
      <c r="N5" s="134"/>
      <c r="O5" s="134"/>
      <c r="P5" s="134"/>
      <c r="Q5" s="134"/>
      <c r="R5" s="134"/>
    </row>
    <row r="6" spans="1:18" s="131" customFormat="1" ht="21.15" customHeight="1" x14ac:dyDescent="0.3">
      <c r="A6" s="138" t="s">
        <v>21</v>
      </c>
      <c r="B6" s="139"/>
      <c r="C6" s="139"/>
      <c r="D6" s="140" t="e">
        <f t="shared" ref="D6:K6" si="0">SUM(D5:D5)</f>
        <v>#REF!</v>
      </c>
      <c r="E6" s="140" t="e">
        <f t="shared" si="0"/>
        <v>#REF!</v>
      </c>
      <c r="F6" s="140" t="e">
        <f t="shared" si="0"/>
        <v>#REF!</v>
      </c>
      <c r="G6" s="140" t="e">
        <f t="shared" si="0"/>
        <v>#REF!</v>
      </c>
      <c r="H6" s="140" t="e">
        <f t="shared" si="0"/>
        <v>#REF!</v>
      </c>
      <c r="I6" s="140" t="e">
        <f t="shared" si="0"/>
        <v>#REF!</v>
      </c>
      <c r="J6" s="140">
        <f t="shared" si="0"/>
        <v>0</v>
      </c>
      <c r="K6" s="140" t="e">
        <f t="shared" si="0"/>
        <v>#REF!</v>
      </c>
      <c r="L6" s="140"/>
      <c r="M6" s="140" t="e">
        <f t="shared" ref="M6:R6" si="1">SUM(M5:M5)</f>
        <v>#REF!</v>
      </c>
      <c r="N6" s="140">
        <f t="shared" si="1"/>
        <v>0</v>
      </c>
      <c r="O6" s="140">
        <f t="shared" si="1"/>
        <v>0</v>
      </c>
      <c r="P6" s="140">
        <f t="shared" si="1"/>
        <v>0</v>
      </c>
      <c r="Q6" s="140">
        <f t="shared" si="1"/>
        <v>0</v>
      </c>
      <c r="R6" s="140">
        <f t="shared" si="1"/>
        <v>0</v>
      </c>
    </row>
  </sheetData>
  <dataValidations count="1">
    <dataValidation type="decimal" allowBlank="1" showInputMessage="1" showErrorMessage="1" sqref="N5:R5" xr:uid="{00000000-0002-0000-0700-000000000000}">
      <formula1>0</formula1>
      <formula2>M5</formula2>
    </dataValidation>
  </dataValidations>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N573"/>
  <sheetViews>
    <sheetView zoomScale="80" zoomScaleNormal="80" workbookViewId="0">
      <selection activeCell="N5" sqref="N5"/>
    </sheetView>
  </sheetViews>
  <sheetFormatPr defaultRowHeight="14.4" x14ac:dyDescent="0.3"/>
  <cols>
    <col min="1" max="1" width="9.33203125" customWidth="1"/>
    <col min="2" max="2" width="26.109375" customWidth="1"/>
    <col min="3" max="3" width="9.33203125" bestFit="1" customWidth="1"/>
    <col min="4" max="6" width="16.6640625" customWidth="1"/>
    <col min="7" max="7" width="13.5546875" customWidth="1"/>
    <col min="8" max="8" width="22.6640625" customWidth="1"/>
    <col min="9" max="9" width="16.6640625" customWidth="1"/>
    <col min="10" max="10" width="12.33203125" customWidth="1"/>
    <col min="11" max="11" width="16.6640625" customWidth="1"/>
    <col min="12" max="12" width="14.33203125" customWidth="1"/>
    <col min="13" max="13" width="20.33203125" customWidth="1"/>
    <col min="14" max="14" width="20" customWidth="1"/>
    <col min="15" max="15" width="20.33203125" customWidth="1"/>
    <col min="16" max="16" width="22" customWidth="1"/>
    <col min="17" max="17" width="20.44140625" customWidth="1"/>
    <col min="18" max="18" width="20" customWidth="1"/>
  </cols>
  <sheetData>
    <row r="1" spans="1:14" ht="36" customHeight="1" x14ac:dyDescent="0.7">
      <c r="A1" s="51" t="s">
        <v>65</v>
      </c>
    </row>
    <row r="2" spans="1:14" ht="4.6500000000000004" customHeight="1" x14ac:dyDescent="0.3"/>
    <row r="3" spans="1:14" ht="21.6" customHeight="1" x14ac:dyDescent="0.3">
      <c r="A3" s="52"/>
      <c r="B3" s="52"/>
      <c r="C3" s="52"/>
      <c r="D3" s="53" t="s">
        <v>32</v>
      </c>
      <c r="E3" s="53" t="s">
        <v>33</v>
      </c>
      <c r="F3" s="53" t="s">
        <v>34</v>
      </c>
      <c r="G3" s="53" t="s">
        <v>35</v>
      </c>
      <c r="H3" s="53" t="s">
        <v>36</v>
      </c>
      <c r="I3" s="53" t="s">
        <v>37</v>
      </c>
      <c r="J3" s="53" t="s">
        <v>38</v>
      </c>
      <c r="K3" s="53" t="s">
        <v>39</v>
      </c>
      <c r="L3" s="53" t="s">
        <v>40</v>
      </c>
      <c r="M3" s="53" t="s">
        <v>41</v>
      </c>
      <c r="N3" s="53" t="s">
        <v>46</v>
      </c>
    </row>
    <row r="4" spans="1:14" ht="90.75" customHeight="1" x14ac:dyDescent="0.3">
      <c r="A4" s="143" t="s">
        <v>47</v>
      </c>
      <c r="B4" s="143" t="s">
        <v>48</v>
      </c>
      <c r="C4" s="143" t="s">
        <v>49</v>
      </c>
      <c r="D4" s="132" t="s">
        <v>50</v>
      </c>
      <c r="E4" s="132" t="s">
        <v>51</v>
      </c>
      <c r="F4" s="132" t="s">
        <v>52</v>
      </c>
      <c r="G4" s="132" t="s">
        <v>53</v>
      </c>
      <c r="H4" s="132" t="s">
        <v>66</v>
      </c>
      <c r="I4" s="132" t="s">
        <v>55</v>
      </c>
      <c r="J4" s="132" t="s">
        <v>56</v>
      </c>
      <c r="K4" s="132" t="s">
        <v>57</v>
      </c>
      <c r="L4" s="132" t="s">
        <v>58</v>
      </c>
      <c r="M4" s="132" t="s">
        <v>59</v>
      </c>
      <c r="N4" s="132" t="s">
        <v>64</v>
      </c>
    </row>
    <row r="5" spans="1:14" ht="16.5" customHeight="1" x14ac:dyDescent="0.3">
      <c r="A5" s="135" t="s">
        <v>28</v>
      </c>
      <c r="B5" s="85" t="s">
        <v>29</v>
      </c>
      <c r="C5" s="85" t="s">
        <v>30</v>
      </c>
      <c r="D5" s="133" t="e">
        <f>SUM(#REF!:#REF!)</f>
        <v>#REF!</v>
      </c>
      <c r="E5" s="133" t="e">
        <f>SUM(#REF!:#REF!)</f>
        <v>#REF!</v>
      </c>
      <c r="F5" s="133" t="e">
        <f>SUM(#REF!:#REF!)</f>
        <v>#REF!</v>
      </c>
      <c r="G5" s="133" t="e">
        <f>SUM(#REF!:#REF!)</f>
        <v>#REF!</v>
      </c>
      <c r="H5" s="133" t="e">
        <f>SUM(#REF!:#REF!)</f>
        <v>#REF!</v>
      </c>
      <c r="I5" s="133" t="e">
        <f>SUM(#REF!:#REF!)</f>
        <v>#REF!</v>
      </c>
      <c r="J5" s="137"/>
      <c r="K5" s="133" t="e">
        <f>SUM(#REF!:#REF!)</f>
        <v>#REF!</v>
      </c>
      <c r="L5" s="133">
        <v>1</v>
      </c>
      <c r="M5" s="134" t="e">
        <f>$K5*$L5</f>
        <v>#REF!</v>
      </c>
      <c r="N5" s="136"/>
    </row>
    <row r="6" spans="1:14" ht="21.15" customHeight="1" x14ac:dyDescent="0.3">
      <c r="A6" s="138" t="s">
        <v>21</v>
      </c>
      <c r="B6" s="139"/>
      <c r="C6" s="139"/>
      <c r="D6" s="140" t="e">
        <f t="shared" ref="D6:K6" si="0">SUM(D5)</f>
        <v>#REF!</v>
      </c>
      <c r="E6" s="140" t="e">
        <f t="shared" si="0"/>
        <v>#REF!</v>
      </c>
      <c r="F6" s="140" t="e">
        <f t="shared" si="0"/>
        <v>#REF!</v>
      </c>
      <c r="G6" s="140" t="e">
        <f t="shared" si="0"/>
        <v>#REF!</v>
      </c>
      <c r="H6" s="140" t="e">
        <f t="shared" si="0"/>
        <v>#REF!</v>
      </c>
      <c r="I6" s="140" t="e">
        <f t="shared" si="0"/>
        <v>#REF!</v>
      </c>
      <c r="J6" s="140">
        <f t="shared" si="0"/>
        <v>0</v>
      </c>
      <c r="K6" s="140" t="e">
        <f t="shared" si="0"/>
        <v>#REF!</v>
      </c>
      <c r="L6" s="140"/>
      <c r="M6" s="140" t="e">
        <f>SUM(M5)</f>
        <v>#REF!</v>
      </c>
      <c r="N6" s="140">
        <f>SUM(N5)</f>
        <v>0</v>
      </c>
    </row>
    <row r="7" spans="1:14" ht="21.15" customHeight="1" x14ac:dyDescent="0.3"/>
    <row r="8" spans="1:14" ht="21.15" customHeight="1" x14ac:dyDescent="0.3"/>
    <row r="9" spans="1:14" ht="21.15" customHeight="1" x14ac:dyDescent="0.3"/>
    <row r="10" spans="1:14" ht="21.15" customHeight="1" x14ac:dyDescent="0.3"/>
    <row r="11" spans="1:14" ht="21.15" customHeight="1" x14ac:dyDescent="0.3"/>
    <row r="12" spans="1:14" ht="21.15" customHeight="1" x14ac:dyDescent="0.3"/>
    <row r="13" spans="1:14" ht="21.15" customHeight="1" x14ac:dyDescent="0.3"/>
    <row r="14" spans="1:14" ht="21.15" customHeight="1" x14ac:dyDescent="0.3"/>
    <row r="15" spans="1:14" ht="21.15" customHeight="1" x14ac:dyDescent="0.3"/>
    <row r="16" spans="1:14" ht="21.15" customHeight="1" x14ac:dyDescent="0.3"/>
    <row r="17" ht="21.15" customHeight="1" x14ac:dyDescent="0.3"/>
    <row r="18" ht="21.15" customHeight="1" x14ac:dyDescent="0.3"/>
    <row r="19" ht="21.15" customHeight="1" x14ac:dyDescent="0.3"/>
    <row r="20" ht="21.15" customHeight="1" x14ac:dyDescent="0.3"/>
    <row r="21" ht="21.15" customHeight="1" x14ac:dyDescent="0.3"/>
    <row r="22" ht="21.15" customHeight="1" x14ac:dyDescent="0.3"/>
    <row r="23" ht="21.15" customHeight="1" x14ac:dyDescent="0.3"/>
    <row r="24" ht="21.15" customHeight="1" x14ac:dyDescent="0.3"/>
    <row r="25" ht="21.15" customHeight="1" x14ac:dyDescent="0.3"/>
    <row r="26" ht="21.15" customHeight="1" x14ac:dyDescent="0.3"/>
    <row r="27" ht="21.15" customHeight="1" x14ac:dyDescent="0.3"/>
    <row r="28" ht="21.15" customHeight="1" x14ac:dyDescent="0.3"/>
    <row r="29" ht="21.15" customHeight="1" x14ac:dyDescent="0.3"/>
    <row r="30" ht="21.15" customHeight="1" x14ac:dyDescent="0.3"/>
    <row r="31" ht="21.15" customHeight="1" x14ac:dyDescent="0.3"/>
    <row r="32" ht="21.15" customHeight="1" x14ac:dyDescent="0.3"/>
    <row r="33" ht="21.15" customHeight="1" x14ac:dyDescent="0.3"/>
    <row r="34" ht="21.15" customHeight="1" x14ac:dyDescent="0.3"/>
    <row r="35" ht="21.15" customHeight="1" x14ac:dyDescent="0.3"/>
    <row r="36" ht="21.15" customHeight="1" x14ac:dyDescent="0.3"/>
    <row r="37" ht="21.15" customHeight="1" x14ac:dyDescent="0.3"/>
    <row r="38" ht="21.15" customHeight="1" x14ac:dyDescent="0.3"/>
    <row r="39" ht="21.15" customHeight="1" x14ac:dyDescent="0.3"/>
    <row r="40" ht="21.15" customHeight="1" x14ac:dyDescent="0.3"/>
    <row r="41" ht="21.15" customHeight="1" x14ac:dyDescent="0.3"/>
    <row r="42" ht="21.15" customHeight="1" x14ac:dyDescent="0.3"/>
    <row r="43" ht="21.15" customHeight="1" x14ac:dyDescent="0.3"/>
    <row r="44" ht="21.15" customHeight="1" x14ac:dyDescent="0.3"/>
    <row r="45" ht="21.15" customHeight="1" x14ac:dyDescent="0.3"/>
    <row r="46" ht="21.15" customHeight="1" x14ac:dyDescent="0.3"/>
    <row r="47" ht="21.15" customHeight="1" x14ac:dyDescent="0.3"/>
    <row r="48" ht="21.15" customHeight="1" x14ac:dyDescent="0.3"/>
    <row r="49" ht="21.15" customHeight="1" x14ac:dyDescent="0.3"/>
    <row r="50" ht="16.5" customHeight="1" x14ac:dyDescent="0.3"/>
    <row r="51" ht="21.15" customHeight="1" x14ac:dyDescent="0.3"/>
    <row r="52" ht="16.5" customHeight="1" x14ac:dyDescent="0.3"/>
    <row r="53" ht="21.15" customHeight="1" x14ac:dyDescent="0.3"/>
    <row r="54" ht="16.5" customHeight="1" x14ac:dyDescent="0.3"/>
    <row r="55" ht="21.15" customHeight="1" x14ac:dyDescent="0.3"/>
    <row r="56" ht="21.15" customHeight="1" x14ac:dyDescent="0.3"/>
    <row r="57" ht="21.15" customHeight="1" x14ac:dyDescent="0.3"/>
    <row r="58" ht="21.15" customHeight="1" x14ac:dyDescent="0.3"/>
    <row r="59" ht="21.15" customHeight="1" x14ac:dyDescent="0.3"/>
    <row r="60" ht="21.15" customHeight="1" x14ac:dyDescent="0.3"/>
    <row r="61" ht="21.15" customHeight="1" x14ac:dyDescent="0.3"/>
    <row r="62" ht="21.15" customHeight="1" x14ac:dyDescent="0.3"/>
    <row r="63" ht="16.5" customHeight="1" x14ac:dyDescent="0.3"/>
    <row r="64" ht="21.15" customHeight="1" x14ac:dyDescent="0.3"/>
    <row r="65" ht="16.5" customHeight="1" x14ac:dyDescent="0.3"/>
    <row r="66" ht="21.15" customHeight="1" x14ac:dyDescent="0.3"/>
    <row r="67" ht="16.5" customHeight="1" x14ac:dyDescent="0.3"/>
    <row r="68" ht="21.15" customHeight="1" x14ac:dyDescent="0.3"/>
    <row r="69" ht="21.15" customHeight="1" x14ac:dyDescent="0.3"/>
    <row r="70" ht="16.5" customHeight="1" x14ac:dyDescent="0.3"/>
    <row r="71" ht="21.15" customHeight="1" x14ac:dyDescent="0.3"/>
    <row r="72" ht="16.5" customHeight="1" x14ac:dyDescent="0.3"/>
    <row r="73" ht="21.15" customHeight="1" x14ac:dyDescent="0.3"/>
    <row r="74" ht="21.15" customHeight="1" x14ac:dyDescent="0.3"/>
    <row r="75" ht="21.15" customHeight="1" x14ac:dyDescent="0.3"/>
    <row r="76" ht="21.15" customHeight="1" x14ac:dyDescent="0.3"/>
    <row r="77" ht="21.15" customHeight="1" x14ac:dyDescent="0.3"/>
    <row r="78" ht="21.15" customHeight="1" x14ac:dyDescent="0.3"/>
    <row r="79" ht="21.15" customHeight="1" x14ac:dyDescent="0.3"/>
    <row r="80" ht="21.15" customHeight="1" x14ac:dyDescent="0.3"/>
    <row r="81" ht="21.15" customHeight="1" x14ac:dyDescent="0.3"/>
    <row r="82" ht="21.15" customHeight="1" x14ac:dyDescent="0.3"/>
    <row r="83" ht="21.15" customHeight="1" x14ac:dyDescent="0.3"/>
    <row r="84" ht="21.15" customHeight="1" x14ac:dyDescent="0.3"/>
    <row r="85" ht="21.15" customHeight="1" x14ac:dyDescent="0.3"/>
    <row r="86" ht="21.15" customHeight="1" x14ac:dyDescent="0.3"/>
    <row r="87" ht="21.15" customHeight="1" x14ac:dyDescent="0.3"/>
    <row r="88" ht="21.15" customHeight="1" x14ac:dyDescent="0.3"/>
    <row r="89" ht="21.15" customHeight="1" x14ac:dyDescent="0.3"/>
    <row r="90" ht="16.5" customHeight="1" x14ac:dyDescent="0.3"/>
    <row r="91" ht="21.15" customHeight="1" x14ac:dyDescent="0.3"/>
    <row r="92" ht="21.15" customHeight="1" x14ac:dyDescent="0.3"/>
    <row r="93" ht="21.15" customHeight="1" x14ac:dyDescent="0.3"/>
    <row r="94" ht="16.5" customHeight="1" x14ac:dyDescent="0.3"/>
    <row r="95" ht="21.15" customHeight="1" x14ac:dyDescent="0.3"/>
    <row r="96" ht="16.5" customHeight="1" x14ac:dyDescent="0.3"/>
    <row r="97" ht="16.5" customHeight="1" x14ac:dyDescent="0.3"/>
    <row r="98" ht="21.15" customHeight="1" x14ac:dyDescent="0.3"/>
    <row r="99" ht="21.15" customHeight="1" x14ac:dyDescent="0.3"/>
    <row r="100" ht="21.15" customHeight="1" x14ac:dyDescent="0.3"/>
    <row r="101" ht="21.15" customHeight="1" x14ac:dyDescent="0.3"/>
    <row r="102" ht="16.5" customHeight="1" x14ac:dyDescent="0.3"/>
    <row r="103" ht="21.15" customHeight="1" x14ac:dyDescent="0.3"/>
    <row r="104" ht="16.5" customHeight="1" x14ac:dyDescent="0.3"/>
    <row r="105" ht="21.15" customHeight="1" x14ac:dyDescent="0.3"/>
    <row r="106" ht="16.5" customHeight="1" x14ac:dyDescent="0.3"/>
    <row r="107" ht="21.15" customHeight="1" x14ac:dyDescent="0.3"/>
    <row r="108" ht="16.5" customHeight="1" x14ac:dyDescent="0.3"/>
    <row r="109" ht="21.15" customHeight="1" x14ac:dyDescent="0.3"/>
    <row r="110" ht="16.5" customHeight="1" x14ac:dyDescent="0.3"/>
    <row r="111" ht="21.15" customHeight="1" x14ac:dyDescent="0.3"/>
    <row r="112" ht="16.5" customHeight="1" x14ac:dyDescent="0.3"/>
    <row r="113" ht="21.15" customHeight="1" x14ac:dyDescent="0.3"/>
    <row r="114" ht="16.5" customHeight="1" x14ac:dyDescent="0.3"/>
    <row r="115" ht="21.15" customHeight="1" x14ac:dyDescent="0.3"/>
    <row r="116" ht="16.5" customHeight="1" x14ac:dyDescent="0.3"/>
    <row r="117" ht="21.15" customHeight="1" x14ac:dyDescent="0.3"/>
    <row r="118" ht="16.5" customHeight="1" x14ac:dyDescent="0.3"/>
    <row r="119" ht="21.15" customHeight="1" x14ac:dyDescent="0.3"/>
    <row r="120" ht="16.5" customHeight="1" x14ac:dyDescent="0.3"/>
    <row r="121" ht="21.15" customHeight="1" x14ac:dyDescent="0.3"/>
    <row r="122" ht="16.5" customHeight="1" x14ac:dyDescent="0.3"/>
    <row r="123" ht="21.15" customHeight="1" x14ac:dyDescent="0.3"/>
    <row r="124" ht="16.5" customHeight="1" x14ac:dyDescent="0.3"/>
    <row r="125" ht="21.15" customHeight="1" x14ac:dyDescent="0.3"/>
    <row r="126" ht="16.5" customHeight="1" x14ac:dyDescent="0.3"/>
    <row r="127" ht="21.15" customHeight="1" x14ac:dyDescent="0.3"/>
    <row r="128" ht="16.5" customHeight="1" x14ac:dyDescent="0.3"/>
    <row r="129" ht="21.15" customHeight="1" x14ac:dyDescent="0.3"/>
    <row r="130" ht="21.15" customHeight="1" x14ac:dyDescent="0.3"/>
    <row r="131" ht="21.15" customHeight="1" x14ac:dyDescent="0.3"/>
    <row r="132" ht="21.15" customHeight="1" x14ac:dyDescent="0.3"/>
    <row r="133" ht="21.15" customHeight="1" x14ac:dyDescent="0.3"/>
    <row r="134" ht="21.15" customHeight="1" x14ac:dyDescent="0.3"/>
    <row r="135" ht="21.15" customHeight="1" x14ac:dyDescent="0.3"/>
    <row r="136" ht="21.15" customHeight="1" x14ac:dyDescent="0.3"/>
    <row r="137" ht="21.15" customHeight="1" x14ac:dyDescent="0.3"/>
    <row r="138" ht="21.15" customHeight="1" x14ac:dyDescent="0.3"/>
    <row r="139" ht="21.15" customHeight="1" x14ac:dyDescent="0.3"/>
    <row r="140" ht="21.15" customHeight="1" x14ac:dyDescent="0.3"/>
    <row r="141" ht="21.15" customHeight="1" x14ac:dyDescent="0.3"/>
    <row r="142" ht="21.15" customHeight="1" x14ac:dyDescent="0.3"/>
    <row r="143" ht="21.15" customHeight="1" x14ac:dyDescent="0.3"/>
    <row r="144" ht="21.15" customHeight="1" x14ac:dyDescent="0.3"/>
    <row r="145" ht="21.15" customHeight="1" x14ac:dyDescent="0.3"/>
    <row r="146" ht="21.15" customHeight="1" x14ac:dyDescent="0.3"/>
    <row r="147" ht="21.15" customHeight="1" x14ac:dyDescent="0.3"/>
    <row r="148" ht="21.15" customHeight="1" x14ac:dyDescent="0.3"/>
    <row r="149" ht="16.5" customHeight="1" x14ac:dyDescent="0.3"/>
    <row r="150" ht="21.15" customHeight="1" x14ac:dyDescent="0.3"/>
    <row r="151" ht="16.5" customHeight="1" x14ac:dyDescent="0.3"/>
    <row r="152" ht="21.15" customHeight="1" x14ac:dyDescent="0.3"/>
    <row r="153" ht="16.5" customHeight="1" x14ac:dyDescent="0.3"/>
    <row r="154" ht="21.15" customHeight="1" x14ac:dyDescent="0.3"/>
    <row r="155" ht="16.5" customHeight="1" x14ac:dyDescent="0.3"/>
    <row r="156" ht="21.15" customHeight="1" x14ac:dyDescent="0.3"/>
    <row r="157" ht="21.15" customHeight="1" x14ac:dyDescent="0.3"/>
    <row r="158" ht="16.5" customHeight="1" x14ac:dyDescent="0.3"/>
    <row r="159" ht="21.15" customHeight="1" x14ac:dyDescent="0.3"/>
    <row r="160" ht="16.5" customHeight="1" x14ac:dyDescent="0.3"/>
    <row r="161" ht="21.15" customHeight="1" x14ac:dyDescent="0.3"/>
    <row r="162" ht="16.5" customHeight="1" x14ac:dyDescent="0.3"/>
    <row r="163" ht="21.15" customHeight="1" x14ac:dyDescent="0.3"/>
    <row r="164" ht="16.5" customHeight="1" x14ac:dyDescent="0.3"/>
    <row r="165" ht="21.15" customHeight="1" x14ac:dyDescent="0.3"/>
    <row r="166" ht="16.5" customHeight="1" x14ac:dyDescent="0.3"/>
    <row r="167" ht="21.15" customHeight="1" x14ac:dyDescent="0.3"/>
    <row r="168" ht="16.5" customHeight="1" x14ac:dyDescent="0.3"/>
    <row r="169" ht="21.15" customHeight="1" x14ac:dyDescent="0.3"/>
    <row r="170" ht="16.5" customHeight="1" x14ac:dyDescent="0.3"/>
    <row r="171" ht="21.15" customHeight="1" x14ac:dyDescent="0.3"/>
    <row r="172" ht="16.5" customHeight="1" x14ac:dyDescent="0.3"/>
    <row r="173" ht="21.15" customHeight="1" x14ac:dyDescent="0.3"/>
    <row r="174" ht="16.5" customHeight="1" x14ac:dyDescent="0.3"/>
    <row r="175" ht="21.15" customHeight="1" x14ac:dyDescent="0.3"/>
    <row r="176" ht="16.5" customHeight="1" x14ac:dyDescent="0.3"/>
    <row r="177" ht="21.15" customHeight="1" x14ac:dyDescent="0.3"/>
    <row r="178" ht="16.5" customHeight="1" x14ac:dyDescent="0.3"/>
    <row r="179" ht="21.15" customHeight="1" x14ac:dyDescent="0.3"/>
    <row r="180" ht="16.5" customHeight="1" x14ac:dyDescent="0.3"/>
    <row r="181" ht="21.15" customHeight="1" x14ac:dyDescent="0.3"/>
    <row r="182" ht="16.5" customHeight="1" x14ac:dyDescent="0.3"/>
    <row r="183" ht="21.15" customHeight="1" x14ac:dyDescent="0.3"/>
    <row r="184" ht="16.5" customHeight="1" x14ac:dyDescent="0.3"/>
    <row r="185" ht="21.15" customHeight="1" x14ac:dyDescent="0.3"/>
    <row r="186" ht="16.5" customHeight="1" x14ac:dyDescent="0.3"/>
    <row r="187" ht="21.15" customHeight="1" x14ac:dyDescent="0.3"/>
    <row r="188" ht="16.5" customHeight="1" x14ac:dyDescent="0.3"/>
    <row r="189" ht="21.15" customHeight="1" x14ac:dyDescent="0.3"/>
    <row r="190" ht="16.5" customHeight="1" x14ac:dyDescent="0.3"/>
    <row r="191" ht="21.15" customHeight="1" x14ac:dyDescent="0.3"/>
    <row r="192" ht="16.5" customHeight="1" x14ac:dyDescent="0.3"/>
    <row r="193" ht="21.15" customHeight="1" x14ac:dyDescent="0.3"/>
    <row r="194" ht="16.5" customHeight="1" x14ac:dyDescent="0.3"/>
    <row r="195" ht="21.15" customHeight="1" x14ac:dyDescent="0.3"/>
    <row r="196" ht="16.5" customHeight="1" x14ac:dyDescent="0.3"/>
    <row r="197" ht="21.15" customHeight="1" x14ac:dyDescent="0.3"/>
    <row r="198" ht="16.5" customHeight="1" x14ac:dyDescent="0.3"/>
    <row r="199" ht="21.15" customHeight="1" x14ac:dyDescent="0.3"/>
    <row r="200" ht="16.5" customHeight="1" x14ac:dyDescent="0.3"/>
    <row r="201" ht="21.15" customHeight="1" x14ac:dyDescent="0.3"/>
    <row r="202" ht="21.15" customHeight="1" x14ac:dyDescent="0.3"/>
    <row r="203" ht="21.15" customHeight="1" x14ac:dyDescent="0.3"/>
    <row r="204" ht="16.5" customHeight="1" x14ac:dyDescent="0.3"/>
    <row r="205" ht="21.15" customHeight="1" x14ac:dyDescent="0.3"/>
    <row r="206" ht="21.15" customHeight="1" x14ac:dyDescent="0.3"/>
    <row r="207" ht="16.5" customHeight="1" x14ac:dyDescent="0.3"/>
    <row r="208" ht="21.15" customHeight="1" x14ac:dyDescent="0.3"/>
    <row r="209" ht="16.5" customHeight="1" x14ac:dyDescent="0.3"/>
    <row r="210" ht="21.15" customHeight="1" x14ac:dyDescent="0.3"/>
    <row r="211" ht="16.5" customHeight="1" x14ac:dyDescent="0.3"/>
    <row r="212" ht="21.15" customHeight="1" x14ac:dyDescent="0.3"/>
    <row r="213" ht="16.5" customHeight="1" x14ac:dyDescent="0.3"/>
    <row r="214" ht="21.15" customHeight="1" x14ac:dyDescent="0.3"/>
    <row r="215" ht="16.5" customHeight="1" x14ac:dyDescent="0.3"/>
    <row r="216" ht="21.15" customHeight="1" x14ac:dyDescent="0.3"/>
    <row r="217" ht="21.15" customHeight="1" x14ac:dyDescent="0.3"/>
    <row r="218" ht="21.15" customHeight="1" x14ac:dyDescent="0.3"/>
    <row r="219" ht="16.5" customHeight="1" x14ac:dyDescent="0.3"/>
    <row r="220" ht="21.15" customHeight="1" x14ac:dyDescent="0.3"/>
    <row r="221" ht="21.15" customHeight="1" x14ac:dyDescent="0.3"/>
    <row r="222" ht="21.15" customHeight="1" x14ac:dyDescent="0.3"/>
    <row r="223" ht="21.15" customHeight="1" x14ac:dyDescent="0.3"/>
    <row r="224" ht="21.15" customHeight="1" x14ac:dyDescent="0.3"/>
    <row r="225" ht="21.15" customHeight="1" x14ac:dyDescent="0.3"/>
    <row r="226" ht="21.15" customHeight="1" x14ac:dyDescent="0.3"/>
    <row r="227" ht="21.15" customHeight="1" x14ac:dyDescent="0.3"/>
    <row r="228" ht="21.15" customHeight="1" x14ac:dyDescent="0.3"/>
    <row r="229" ht="21.15" customHeight="1" x14ac:dyDescent="0.3"/>
    <row r="230" ht="21.15" customHeight="1" x14ac:dyDescent="0.3"/>
    <row r="231" ht="21.15" customHeight="1" x14ac:dyDescent="0.3"/>
    <row r="232" ht="21.15" customHeight="1" x14ac:dyDescent="0.3"/>
    <row r="233" ht="21.15" customHeight="1" x14ac:dyDescent="0.3"/>
    <row r="234" ht="21.15" customHeight="1" x14ac:dyDescent="0.3"/>
    <row r="235" ht="21.15" customHeight="1" x14ac:dyDescent="0.3"/>
    <row r="236" ht="21.15" customHeight="1" x14ac:dyDescent="0.3"/>
    <row r="237" ht="21.15" customHeight="1" x14ac:dyDescent="0.3"/>
    <row r="238" ht="21.15" customHeight="1" x14ac:dyDescent="0.3"/>
    <row r="239" ht="21.15" customHeight="1" x14ac:dyDescent="0.3"/>
    <row r="240" ht="21.15" customHeight="1" x14ac:dyDescent="0.3"/>
    <row r="241" ht="21.15" customHeight="1" x14ac:dyDescent="0.3"/>
    <row r="242" ht="21.15" customHeight="1" x14ac:dyDescent="0.3"/>
    <row r="243" ht="21.15" customHeight="1" x14ac:dyDescent="0.3"/>
    <row r="244" ht="21.15" customHeight="1" x14ac:dyDescent="0.3"/>
    <row r="245" ht="16.5" customHeight="1" x14ac:dyDescent="0.3"/>
    <row r="246" ht="21.15" customHeight="1" x14ac:dyDescent="0.3"/>
    <row r="247" ht="16.5" customHeight="1" x14ac:dyDescent="0.3"/>
    <row r="248" ht="21.15" customHeight="1" x14ac:dyDescent="0.3"/>
    <row r="249" ht="16.5" customHeight="1" x14ac:dyDescent="0.3"/>
    <row r="250" ht="21.15" customHeight="1" x14ac:dyDescent="0.3"/>
    <row r="251" ht="16.5" customHeight="1" x14ac:dyDescent="0.3"/>
    <row r="252" ht="21.15" customHeight="1" x14ac:dyDescent="0.3"/>
    <row r="253" ht="16.5" customHeight="1" x14ac:dyDescent="0.3"/>
    <row r="254" ht="21.15" customHeight="1" x14ac:dyDescent="0.3"/>
    <row r="255" ht="16.5" customHeight="1" x14ac:dyDescent="0.3"/>
    <row r="256" ht="21.15" customHeight="1" x14ac:dyDescent="0.3"/>
    <row r="257" ht="16.5" customHeight="1" x14ac:dyDescent="0.3"/>
    <row r="258" ht="21.15" customHeight="1" x14ac:dyDescent="0.3"/>
    <row r="259" ht="16.5" customHeight="1" x14ac:dyDescent="0.3"/>
    <row r="260" ht="21.15" customHeight="1" x14ac:dyDescent="0.3"/>
    <row r="261" ht="16.5" customHeight="1" x14ac:dyDescent="0.3"/>
    <row r="262" ht="21.15" customHeight="1" x14ac:dyDescent="0.3"/>
    <row r="263" ht="16.5" customHeight="1" x14ac:dyDescent="0.3"/>
    <row r="264" ht="21.15" customHeight="1" x14ac:dyDescent="0.3"/>
    <row r="265" ht="16.5" customHeight="1" x14ac:dyDescent="0.3"/>
    <row r="266" ht="16.5" customHeight="1" x14ac:dyDescent="0.3"/>
    <row r="267" ht="21.15" customHeight="1" x14ac:dyDescent="0.3"/>
    <row r="268" ht="16.5" customHeight="1" x14ac:dyDescent="0.3"/>
    <row r="269" ht="21.15" customHeight="1" x14ac:dyDescent="0.3"/>
    <row r="270" ht="16.5" customHeight="1" x14ac:dyDescent="0.3"/>
    <row r="271" ht="16.5" customHeight="1" x14ac:dyDescent="0.3"/>
    <row r="272" ht="21.15" customHeight="1" x14ac:dyDescent="0.3"/>
    <row r="273" ht="16.5" customHeight="1" x14ac:dyDescent="0.3"/>
    <row r="274" ht="16.5" customHeight="1" x14ac:dyDescent="0.3"/>
    <row r="275" ht="21.15" customHeight="1" x14ac:dyDescent="0.3"/>
    <row r="276" ht="21.15" customHeight="1" x14ac:dyDescent="0.3"/>
    <row r="277" ht="16.5" customHeight="1" x14ac:dyDescent="0.3"/>
    <row r="278" ht="21.15" customHeight="1" x14ac:dyDescent="0.3"/>
    <row r="279" ht="21.15" customHeight="1" x14ac:dyDescent="0.3"/>
    <row r="280" ht="16.5" customHeight="1" x14ac:dyDescent="0.3"/>
    <row r="281" ht="21.15" customHeight="1" x14ac:dyDescent="0.3"/>
    <row r="282" ht="21.15" customHeight="1" x14ac:dyDescent="0.3"/>
    <row r="283" ht="16.5" customHeight="1" x14ac:dyDescent="0.3"/>
    <row r="284" ht="21.15" customHeight="1" x14ac:dyDescent="0.3"/>
    <row r="285" ht="16.5" customHeight="1" x14ac:dyDescent="0.3"/>
    <row r="286" ht="21.15" customHeight="1" x14ac:dyDescent="0.3"/>
    <row r="287" ht="16.5" customHeight="1" x14ac:dyDescent="0.3"/>
    <row r="288" ht="21.15" customHeight="1" x14ac:dyDescent="0.3"/>
    <row r="289" ht="16.5" customHeight="1" x14ac:dyDescent="0.3"/>
    <row r="290" ht="21.15" customHeight="1" x14ac:dyDescent="0.3"/>
    <row r="291" ht="16.5" customHeight="1" x14ac:dyDescent="0.3"/>
    <row r="292" ht="21.15" customHeight="1" x14ac:dyDescent="0.3"/>
    <row r="293" ht="16.5" customHeight="1" x14ac:dyDescent="0.3"/>
    <row r="294" ht="21.15" customHeight="1" x14ac:dyDescent="0.3"/>
    <row r="295" ht="16.5" customHeight="1" x14ac:dyDescent="0.3"/>
    <row r="296" ht="21.15" customHeight="1" x14ac:dyDescent="0.3"/>
    <row r="297" ht="16.5" customHeight="1" x14ac:dyDescent="0.3"/>
    <row r="298" ht="21.15" customHeight="1" x14ac:dyDescent="0.3"/>
    <row r="299" ht="16.5" customHeight="1" x14ac:dyDescent="0.3"/>
    <row r="300" ht="21.15" customHeight="1" x14ac:dyDescent="0.3"/>
    <row r="301" ht="16.5" customHeight="1" x14ac:dyDescent="0.3"/>
    <row r="302" ht="21.15" customHeight="1" x14ac:dyDescent="0.3"/>
    <row r="303" ht="16.5" customHeight="1" x14ac:dyDescent="0.3"/>
    <row r="304" ht="21.15" customHeight="1" x14ac:dyDescent="0.3"/>
    <row r="305" ht="16.5" customHeight="1" x14ac:dyDescent="0.3"/>
    <row r="306" ht="21.15" customHeight="1" x14ac:dyDescent="0.3"/>
    <row r="307" ht="16.5" customHeight="1" x14ac:dyDescent="0.3"/>
    <row r="308" ht="21.15" customHeight="1" x14ac:dyDescent="0.3"/>
    <row r="309" ht="16.5" customHeight="1" x14ac:dyDescent="0.3"/>
    <row r="310" ht="21.15" customHeight="1" x14ac:dyDescent="0.3"/>
    <row r="311" ht="16.5" customHeight="1" x14ac:dyDescent="0.3"/>
    <row r="312" ht="21.15" customHeight="1" x14ac:dyDescent="0.3"/>
    <row r="313" ht="16.5" customHeight="1" x14ac:dyDescent="0.3"/>
    <row r="314" ht="21.15" customHeight="1" x14ac:dyDescent="0.3"/>
    <row r="315" ht="16.5" customHeight="1" x14ac:dyDescent="0.3"/>
    <row r="316" ht="21.15" customHeight="1" x14ac:dyDescent="0.3"/>
    <row r="317" ht="16.5" customHeight="1" x14ac:dyDescent="0.3"/>
    <row r="318" ht="21.15" customHeight="1" x14ac:dyDescent="0.3"/>
    <row r="319" ht="16.5" customHeight="1" x14ac:dyDescent="0.3"/>
    <row r="320" ht="21.15" customHeight="1" x14ac:dyDescent="0.3"/>
    <row r="321" ht="16.5" customHeight="1" x14ac:dyDescent="0.3"/>
    <row r="322" ht="21.15" customHeight="1" x14ac:dyDescent="0.3"/>
    <row r="323" ht="16.5" customHeight="1" x14ac:dyDescent="0.3"/>
    <row r="324" ht="21.15" customHeight="1" x14ac:dyDescent="0.3"/>
    <row r="325" ht="16.5" customHeight="1" x14ac:dyDescent="0.3"/>
    <row r="326" ht="21.15" customHeight="1" x14ac:dyDescent="0.3"/>
    <row r="327" ht="16.5" customHeight="1" x14ac:dyDescent="0.3"/>
    <row r="328" ht="21.15" customHeight="1" x14ac:dyDescent="0.3"/>
    <row r="329" ht="16.5" customHeight="1" x14ac:dyDescent="0.3"/>
    <row r="330" ht="21.15" customHeight="1" x14ac:dyDescent="0.3"/>
    <row r="331" ht="16.5" customHeight="1" x14ac:dyDescent="0.3"/>
    <row r="332" ht="21.15" customHeight="1" x14ac:dyDescent="0.3"/>
    <row r="333" ht="16.5" customHeight="1" x14ac:dyDescent="0.3"/>
    <row r="334" ht="21.15" customHeight="1" x14ac:dyDescent="0.3"/>
    <row r="335" ht="16.5" customHeight="1" x14ac:dyDescent="0.3"/>
    <row r="336" ht="21.15" customHeight="1" x14ac:dyDescent="0.3"/>
    <row r="337" ht="16.5" customHeight="1" x14ac:dyDescent="0.3"/>
    <row r="338" ht="21.15" customHeight="1" x14ac:dyDescent="0.3"/>
    <row r="339" ht="16.5" customHeight="1" x14ac:dyDescent="0.3"/>
    <row r="340" ht="21.15" customHeight="1" x14ac:dyDescent="0.3"/>
    <row r="341" ht="16.5" customHeight="1" x14ac:dyDescent="0.3"/>
    <row r="342" ht="21.15" customHeight="1" x14ac:dyDescent="0.3"/>
    <row r="343" ht="16.5" customHeight="1" x14ac:dyDescent="0.3"/>
    <row r="344" ht="21.15" customHeight="1" x14ac:dyDescent="0.3"/>
    <row r="345" ht="16.5" customHeight="1" x14ac:dyDescent="0.3"/>
    <row r="346" ht="21.15" customHeight="1" x14ac:dyDescent="0.3"/>
    <row r="347" ht="16.5" customHeight="1" x14ac:dyDescent="0.3"/>
    <row r="348" ht="21.15" customHeight="1" x14ac:dyDescent="0.3"/>
    <row r="349" ht="16.5" customHeight="1" x14ac:dyDescent="0.3"/>
    <row r="350" ht="21.15" customHeight="1" x14ac:dyDescent="0.3"/>
    <row r="351" ht="16.5" customHeight="1" x14ac:dyDescent="0.3"/>
    <row r="352" ht="21.15" customHeight="1" x14ac:dyDescent="0.3"/>
    <row r="353" ht="16.5" customHeight="1" x14ac:dyDescent="0.3"/>
    <row r="354" ht="21.15" customHeight="1" x14ac:dyDescent="0.3"/>
    <row r="355" ht="16.5" customHeight="1" x14ac:dyDescent="0.3"/>
    <row r="356" ht="21.15" customHeight="1" x14ac:dyDescent="0.3"/>
    <row r="357" ht="16.5" customHeight="1" x14ac:dyDescent="0.3"/>
    <row r="358" ht="21.15" customHeight="1" x14ac:dyDescent="0.3"/>
    <row r="359" ht="16.5" customHeight="1" x14ac:dyDescent="0.3"/>
    <row r="360" ht="21.15" customHeight="1" x14ac:dyDescent="0.3"/>
    <row r="361" ht="16.5" customHeight="1" x14ac:dyDescent="0.3"/>
    <row r="362" ht="21.15" customHeight="1" x14ac:dyDescent="0.3"/>
    <row r="363" ht="16.5" customHeight="1" x14ac:dyDescent="0.3"/>
    <row r="364" ht="21.15" customHeight="1" x14ac:dyDescent="0.3"/>
    <row r="365" ht="16.5" customHeight="1" x14ac:dyDescent="0.3"/>
    <row r="366" ht="21.15" customHeight="1" x14ac:dyDescent="0.3"/>
    <row r="367" ht="16.5" customHeight="1" x14ac:dyDescent="0.3"/>
    <row r="368" ht="21.15" customHeight="1" x14ac:dyDescent="0.3"/>
    <row r="369" ht="16.5" customHeight="1" x14ac:dyDescent="0.3"/>
    <row r="370" ht="21.15" customHeight="1" x14ac:dyDescent="0.3"/>
    <row r="371" ht="16.5" customHeight="1" x14ac:dyDescent="0.3"/>
    <row r="372" ht="21.15" customHeight="1" x14ac:dyDescent="0.3"/>
    <row r="373" ht="16.5" customHeight="1" x14ac:dyDescent="0.3"/>
    <row r="374" ht="21.15" customHeight="1" x14ac:dyDescent="0.3"/>
    <row r="375" ht="16.5" customHeight="1" x14ac:dyDescent="0.3"/>
    <row r="376" ht="21.15" customHeight="1" x14ac:dyDescent="0.3"/>
    <row r="377" ht="16.5" customHeight="1" x14ac:dyDescent="0.3"/>
    <row r="378" ht="21.15" customHeight="1" x14ac:dyDescent="0.3"/>
    <row r="379" ht="16.5" customHeight="1" x14ac:dyDescent="0.3"/>
    <row r="380" ht="21.15" customHeight="1" x14ac:dyDescent="0.3"/>
    <row r="381" ht="16.5" customHeight="1" x14ac:dyDescent="0.3"/>
    <row r="382" ht="21.15" customHeight="1" x14ac:dyDescent="0.3"/>
    <row r="383" ht="16.5" customHeight="1" x14ac:dyDescent="0.3"/>
    <row r="384" ht="21.15" customHeight="1" x14ac:dyDescent="0.3"/>
    <row r="385" ht="16.5" customHeight="1" x14ac:dyDescent="0.3"/>
    <row r="386" ht="21.15" customHeight="1" x14ac:dyDescent="0.3"/>
    <row r="387" ht="16.5" customHeight="1" x14ac:dyDescent="0.3"/>
    <row r="388" ht="21.15" customHeight="1" x14ac:dyDescent="0.3"/>
    <row r="389" ht="16.5" customHeight="1" x14ac:dyDescent="0.3"/>
    <row r="390" ht="21.15" customHeight="1" x14ac:dyDescent="0.3"/>
    <row r="391" ht="16.5" customHeight="1" x14ac:dyDescent="0.3"/>
    <row r="392" ht="21.15" customHeight="1" x14ac:dyDescent="0.3"/>
    <row r="393" ht="16.5" customHeight="1" x14ac:dyDescent="0.3"/>
    <row r="394" ht="21.15" customHeight="1" x14ac:dyDescent="0.3"/>
    <row r="395" ht="16.5" customHeight="1" x14ac:dyDescent="0.3"/>
    <row r="396" ht="21.15" customHeight="1" x14ac:dyDescent="0.3"/>
    <row r="397" ht="16.5" customHeight="1" x14ac:dyDescent="0.3"/>
    <row r="398" ht="21.15" customHeight="1" x14ac:dyDescent="0.3"/>
    <row r="399" ht="16.5" customHeight="1" x14ac:dyDescent="0.3"/>
    <row r="400" ht="21.15" customHeight="1" x14ac:dyDescent="0.3"/>
    <row r="401" ht="16.5" customHeight="1" x14ac:dyDescent="0.3"/>
    <row r="402" ht="21.15" customHeight="1" x14ac:dyDescent="0.3"/>
    <row r="403" ht="16.5" customHeight="1" x14ac:dyDescent="0.3"/>
    <row r="404" ht="21.15" customHeight="1" x14ac:dyDescent="0.3"/>
    <row r="405" ht="16.5" customHeight="1" x14ac:dyDescent="0.3"/>
    <row r="406" ht="21.15" customHeight="1" x14ac:dyDescent="0.3"/>
    <row r="407" ht="16.5" customHeight="1" x14ac:dyDescent="0.3"/>
    <row r="408" ht="21.15" customHeight="1" x14ac:dyDescent="0.3"/>
    <row r="409" ht="16.5" customHeight="1" x14ac:dyDescent="0.3"/>
    <row r="410" ht="21.15" customHeight="1" x14ac:dyDescent="0.3"/>
    <row r="411" ht="16.5" customHeight="1" x14ac:dyDescent="0.3"/>
    <row r="412" ht="21.15" customHeight="1" x14ac:dyDescent="0.3"/>
    <row r="413" ht="16.5" customHeight="1" x14ac:dyDescent="0.3"/>
    <row r="414" ht="21.15" customHeight="1" x14ac:dyDescent="0.3"/>
    <row r="415" ht="16.5" customHeight="1" x14ac:dyDescent="0.3"/>
    <row r="416" ht="21.15" customHeight="1" x14ac:dyDescent="0.3"/>
    <row r="417" ht="16.5" customHeight="1" x14ac:dyDescent="0.3"/>
    <row r="418" ht="21.15" customHeight="1" x14ac:dyDescent="0.3"/>
    <row r="419" ht="16.5" customHeight="1" x14ac:dyDescent="0.3"/>
    <row r="420" ht="21.15" customHeight="1" x14ac:dyDescent="0.3"/>
    <row r="421" ht="16.5" customHeight="1" x14ac:dyDescent="0.3"/>
    <row r="422" ht="21.15" customHeight="1" x14ac:dyDescent="0.3"/>
    <row r="423" ht="16.5" customHeight="1" x14ac:dyDescent="0.3"/>
    <row r="424" ht="21.15" customHeight="1" x14ac:dyDescent="0.3"/>
    <row r="425" ht="16.5" customHeight="1" x14ac:dyDescent="0.3"/>
    <row r="426" ht="21.15" customHeight="1" x14ac:dyDescent="0.3"/>
    <row r="427" ht="16.5" customHeight="1" x14ac:dyDescent="0.3"/>
    <row r="428" ht="21.15" customHeight="1" x14ac:dyDescent="0.3"/>
    <row r="429" ht="16.5" customHeight="1" x14ac:dyDescent="0.3"/>
    <row r="430" ht="21.15" customHeight="1" x14ac:dyDescent="0.3"/>
    <row r="431" ht="16.5" customHeight="1" x14ac:dyDescent="0.3"/>
    <row r="432" ht="21.15" customHeight="1" x14ac:dyDescent="0.3"/>
    <row r="433" ht="16.5" customHeight="1" x14ac:dyDescent="0.3"/>
    <row r="434" ht="21.15" customHeight="1" x14ac:dyDescent="0.3"/>
    <row r="435" ht="16.5" customHeight="1" x14ac:dyDescent="0.3"/>
    <row r="436" ht="21.15" customHeight="1" x14ac:dyDescent="0.3"/>
    <row r="437" ht="16.5" customHeight="1" x14ac:dyDescent="0.3"/>
    <row r="438" ht="21.15" customHeight="1" x14ac:dyDescent="0.3"/>
    <row r="439" ht="16.5" customHeight="1" x14ac:dyDescent="0.3"/>
    <row r="440" ht="21.15" customHeight="1" x14ac:dyDescent="0.3"/>
    <row r="441" ht="16.5" customHeight="1" x14ac:dyDescent="0.3"/>
    <row r="442" ht="21.15" customHeight="1" x14ac:dyDescent="0.3"/>
    <row r="443" ht="16.5" customHeight="1" x14ac:dyDescent="0.3"/>
    <row r="444" ht="21.15" customHeight="1" x14ac:dyDescent="0.3"/>
    <row r="445" ht="16.5" customHeight="1" x14ac:dyDescent="0.3"/>
    <row r="446" ht="21.15" customHeight="1" x14ac:dyDescent="0.3"/>
    <row r="447" ht="16.5" customHeight="1" x14ac:dyDescent="0.3"/>
    <row r="448" ht="21.15" customHeight="1" x14ac:dyDescent="0.3"/>
    <row r="449" ht="16.5" customHeight="1" x14ac:dyDescent="0.3"/>
    <row r="450" ht="21.15" customHeight="1" x14ac:dyDescent="0.3"/>
    <row r="451" ht="16.5" customHeight="1" x14ac:dyDescent="0.3"/>
    <row r="452" ht="21.15" customHeight="1" x14ac:dyDescent="0.3"/>
    <row r="453" ht="16.5" customHeight="1" x14ac:dyDescent="0.3"/>
    <row r="454" ht="21.15" customHeight="1" x14ac:dyDescent="0.3"/>
    <row r="455" ht="16.5" customHeight="1" x14ac:dyDescent="0.3"/>
    <row r="456" ht="21.15" customHeight="1" x14ac:dyDescent="0.3"/>
    <row r="457" ht="16.5" customHeight="1" x14ac:dyDescent="0.3"/>
    <row r="458" ht="21.15" customHeight="1" x14ac:dyDescent="0.3"/>
    <row r="459" ht="16.5" customHeight="1" x14ac:dyDescent="0.3"/>
    <row r="460" ht="21.15" customHeight="1" x14ac:dyDescent="0.3"/>
    <row r="461" ht="16.5" customHeight="1" x14ac:dyDescent="0.3"/>
    <row r="462" ht="21.15" customHeight="1" x14ac:dyDescent="0.3"/>
    <row r="463" ht="16.5" customHeight="1" x14ac:dyDescent="0.3"/>
    <row r="464" ht="21.15" customHeight="1" x14ac:dyDescent="0.3"/>
    <row r="465" ht="16.5" customHeight="1" x14ac:dyDescent="0.3"/>
    <row r="466" ht="21.15" customHeight="1" x14ac:dyDescent="0.3"/>
    <row r="467" ht="16.5" customHeight="1" x14ac:dyDescent="0.3"/>
    <row r="468" ht="21.15" customHeight="1" x14ac:dyDescent="0.3"/>
    <row r="469" ht="16.5" customHeight="1" x14ac:dyDescent="0.3"/>
    <row r="470" ht="21.15" customHeight="1" x14ac:dyDescent="0.3"/>
    <row r="471" ht="16.5" customHeight="1" x14ac:dyDescent="0.3"/>
    <row r="472" ht="21.15" customHeight="1" x14ac:dyDescent="0.3"/>
    <row r="473" ht="16.5" customHeight="1" x14ac:dyDescent="0.3"/>
    <row r="474" ht="21.15" customHeight="1" x14ac:dyDescent="0.3"/>
    <row r="475" ht="16.5" customHeight="1" x14ac:dyDescent="0.3"/>
    <row r="476" ht="21.15" customHeight="1" x14ac:dyDescent="0.3"/>
    <row r="477" ht="16.5" customHeight="1" x14ac:dyDescent="0.3"/>
    <row r="478" ht="21.15" customHeight="1" x14ac:dyDescent="0.3"/>
    <row r="479" ht="16.5" customHeight="1" x14ac:dyDescent="0.3"/>
    <row r="480" ht="21.15" customHeight="1" x14ac:dyDescent="0.3"/>
    <row r="481" ht="16.5" customHeight="1" x14ac:dyDescent="0.3"/>
    <row r="482" ht="21.15" customHeight="1" x14ac:dyDescent="0.3"/>
    <row r="483" ht="16.5" customHeight="1" x14ac:dyDescent="0.3"/>
    <row r="484" ht="21.15" customHeight="1" x14ac:dyDescent="0.3"/>
    <row r="485" ht="16.5" customHeight="1" x14ac:dyDescent="0.3"/>
    <row r="486" ht="21.15" customHeight="1" x14ac:dyDescent="0.3"/>
    <row r="487" ht="16.5" customHeight="1" x14ac:dyDescent="0.3"/>
    <row r="488" ht="21.15" customHeight="1" x14ac:dyDescent="0.3"/>
    <row r="489" ht="16.5" customHeight="1" x14ac:dyDescent="0.3"/>
    <row r="490" ht="21.15" customHeight="1" x14ac:dyDescent="0.3"/>
    <row r="491" ht="16.5" customHeight="1" x14ac:dyDescent="0.3"/>
    <row r="492" ht="21.15" customHeight="1" x14ac:dyDescent="0.3"/>
    <row r="493" ht="16.5" customHeight="1" x14ac:dyDescent="0.3"/>
    <row r="494" ht="21.15" customHeight="1" x14ac:dyDescent="0.3"/>
    <row r="495" ht="16.5" customHeight="1" x14ac:dyDescent="0.3"/>
    <row r="496" ht="21.15" customHeight="1" x14ac:dyDescent="0.3"/>
    <row r="497" ht="16.5" customHeight="1" x14ac:dyDescent="0.3"/>
    <row r="498" ht="21.15" customHeight="1" x14ac:dyDescent="0.3"/>
    <row r="499" ht="16.5" customHeight="1" x14ac:dyDescent="0.3"/>
    <row r="500" ht="21.15" customHeight="1" x14ac:dyDescent="0.3"/>
    <row r="501" ht="16.5" customHeight="1" x14ac:dyDescent="0.3"/>
    <row r="502" ht="21.15" customHeight="1" x14ac:dyDescent="0.3"/>
    <row r="503" ht="16.5" customHeight="1" x14ac:dyDescent="0.3"/>
    <row r="504" ht="21.15" customHeight="1" x14ac:dyDescent="0.3"/>
    <row r="505" ht="16.5" customHeight="1" x14ac:dyDescent="0.3"/>
    <row r="506" ht="21.15" customHeight="1" x14ac:dyDescent="0.3"/>
    <row r="507" ht="16.5" customHeight="1" x14ac:dyDescent="0.3"/>
    <row r="508" ht="21.15" customHeight="1" x14ac:dyDescent="0.3"/>
    <row r="509" ht="16.5" customHeight="1" x14ac:dyDescent="0.3"/>
    <row r="510" ht="21.15" customHeight="1" x14ac:dyDescent="0.3"/>
    <row r="511" ht="16.5" customHeight="1" x14ac:dyDescent="0.3"/>
    <row r="512" ht="21.15" customHeight="1" x14ac:dyDescent="0.3"/>
    <row r="513" ht="16.5" customHeight="1" x14ac:dyDescent="0.3"/>
    <row r="514" ht="21.15" customHeight="1" x14ac:dyDescent="0.3"/>
    <row r="515" ht="16.5" customHeight="1" x14ac:dyDescent="0.3"/>
    <row r="516" ht="21.15" customHeight="1" x14ac:dyDescent="0.3"/>
    <row r="517" ht="16.5" customHeight="1" x14ac:dyDescent="0.3"/>
    <row r="518" ht="21.15" customHeight="1" x14ac:dyDescent="0.3"/>
    <row r="519" ht="16.5" customHeight="1" x14ac:dyDescent="0.3"/>
    <row r="520" ht="21.15" customHeight="1" x14ac:dyDescent="0.3"/>
    <row r="521" ht="16.5" customHeight="1" x14ac:dyDescent="0.3"/>
    <row r="522" ht="21.15" customHeight="1" x14ac:dyDescent="0.3"/>
    <row r="523" ht="16.5" customHeight="1" x14ac:dyDescent="0.3"/>
    <row r="524" ht="21.15" customHeight="1" x14ac:dyDescent="0.3"/>
    <row r="525" ht="16.5" customHeight="1" x14ac:dyDescent="0.3"/>
    <row r="526" ht="16.5" customHeight="1" x14ac:dyDescent="0.3"/>
    <row r="527" ht="21.15" customHeight="1" x14ac:dyDescent="0.3"/>
    <row r="528" ht="21.15" customHeight="1" x14ac:dyDescent="0.3"/>
    <row r="529" ht="21.15" customHeight="1" x14ac:dyDescent="0.3"/>
    <row r="530" ht="21.15" customHeight="1" x14ac:dyDescent="0.3"/>
    <row r="531" ht="21.15" customHeight="1" x14ac:dyDescent="0.3"/>
    <row r="532" ht="21.15" customHeight="1" x14ac:dyDescent="0.3"/>
    <row r="533" ht="21.15" customHeight="1" x14ac:dyDescent="0.3"/>
    <row r="534" ht="21.15" customHeight="1" x14ac:dyDescent="0.3"/>
    <row r="535" ht="21.15" customHeight="1" x14ac:dyDescent="0.3"/>
    <row r="536" ht="21.15" customHeight="1" x14ac:dyDescent="0.3"/>
    <row r="537" ht="21.15" customHeight="1" x14ac:dyDescent="0.3"/>
    <row r="538" ht="21.15" customHeight="1" x14ac:dyDescent="0.3"/>
    <row r="539" ht="21.15" customHeight="1" x14ac:dyDescent="0.3"/>
    <row r="540" ht="21.15" customHeight="1" x14ac:dyDescent="0.3"/>
    <row r="541" ht="21.15" customHeight="1" x14ac:dyDescent="0.3"/>
    <row r="542" ht="21.15" customHeight="1" x14ac:dyDescent="0.3"/>
    <row r="543" ht="21.15" customHeight="1" x14ac:dyDescent="0.3"/>
    <row r="544" ht="21.15" customHeight="1" x14ac:dyDescent="0.3"/>
    <row r="545" ht="21.15" customHeight="1" x14ac:dyDescent="0.3"/>
    <row r="546" ht="21.15" customHeight="1" x14ac:dyDescent="0.3"/>
    <row r="547" ht="21.15" customHeight="1" x14ac:dyDescent="0.3"/>
    <row r="548" ht="16.5" customHeight="1" x14ac:dyDescent="0.3"/>
    <row r="549" ht="16.5" customHeight="1" x14ac:dyDescent="0.3"/>
    <row r="550" ht="16.5" customHeight="1" x14ac:dyDescent="0.3"/>
    <row r="551" ht="16.5" customHeight="1" x14ac:dyDescent="0.3"/>
    <row r="552" ht="21.15" customHeight="1" x14ac:dyDescent="0.3"/>
    <row r="553" ht="16.5" customHeight="1" x14ac:dyDescent="0.3"/>
    <row r="554" ht="16.5" customHeight="1" x14ac:dyDescent="0.3"/>
    <row r="555" ht="16.5" customHeight="1" x14ac:dyDescent="0.3"/>
    <row r="556" ht="16.5" customHeight="1" x14ac:dyDescent="0.3"/>
    <row r="557" ht="21.15" customHeight="1" x14ac:dyDescent="0.3"/>
    <row r="558" ht="16.5" customHeight="1" x14ac:dyDescent="0.3"/>
    <row r="559" ht="16.5" customHeight="1" x14ac:dyDescent="0.3"/>
    <row r="560" ht="16.5" customHeight="1" x14ac:dyDescent="0.3"/>
    <row r="561" ht="16.5" customHeight="1" x14ac:dyDescent="0.3"/>
    <row r="562" ht="21.15" customHeight="1" x14ac:dyDescent="0.3"/>
    <row r="563" ht="16.5" customHeight="1" x14ac:dyDescent="0.3"/>
    <row r="564" ht="16.5" customHeight="1" x14ac:dyDescent="0.3"/>
    <row r="565" ht="16.5" customHeight="1" x14ac:dyDescent="0.3"/>
    <row r="566" ht="16.5" customHeight="1" x14ac:dyDescent="0.3"/>
    <row r="567" ht="21.15" customHeight="1" x14ac:dyDescent="0.3"/>
    <row r="568" ht="21.15" customHeight="1" x14ac:dyDescent="0.3"/>
    <row r="569" ht="21.15" customHeight="1" x14ac:dyDescent="0.3"/>
    <row r="570" ht="21.15" customHeight="1" x14ac:dyDescent="0.3"/>
    <row r="571" ht="21.15" customHeight="1" x14ac:dyDescent="0.3"/>
    <row r="572" ht="21.15" customHeight="1" x14ac:dyDescent="0.3"/>
    <row r="573" ht="21.15" customHeight="1" x14ac:dyDescent="0.3"/>
  </sheetData>
  <dataValidations count="1">
    <dataValidation type="decimal" operator="lessThanOrEqual" allowBlank="1" showInputMessage="1" showErrorMessage="1" errorTitle="Manual Input" error="You must enter a valid number from zero to the maximum allowance of EU contribution." promptTitle="Manual Input" prompt="Enter the amount of requested EU contribution." sqref="N5" xr:uid="{00000000-0002-0000-0800-000000000000}">
      <formula1>$M$5</formula1>
    </dataValidation>
  </dataValidations>
  <pageMargins left="0.25" right="0.25"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R596"/>
  <sheetViews>
    <sheetView zoomScale="80" zoomScaleNormal="80" workbookViewId="0"/>
  </sheetViews>
  <sheetFormatPr defaultRowHeight="14.4" x14ac:dyDescent="0.3"/>
  <cols>
    <col min="1" max="1" width="9.33203125" customWidth="1"/>
    <col min="2" max="2" width="26.109375" customWidth="1"/>
    <col min="3" max="3" width="9.33203125" bestFit="1" customWidth="1"/>
    <col min="4" max="6" width="16.6640625" customWidth="1"/>
    <col min="7" max="7" width="13.5546875" customWidth="1"/>
    <col min="8" max="8" width="22.6640625" customWidth="1"/>
    <col min="9" max="9" width="16.6640625" customWidth="1"/>
    <col min="10" max="10" width="12.33203125" customWidth="1"/>
    <col min="11" max="11" width="16.6640625" customWidth="1"/>
    <col min="12" max="12" width="14.33203125" customWidth="1"/>
    <col min="13" max="13" width="20.33203125" customWidth="1"/>
    <col min="14" max="14" width="20.44140625" customWidth="1"/>
    <col min="15" max="15" width="20.33203125" customWidth="1"/>
    <col min="16" max="16" width="22" customWidth="1"/>
    <col min="17" max="17" width="20.44140625" customWidth="1"/>
    <col min="18" max="18" width="20" customWidth="1"/>
  </cols>
  <sheetData>
    <row r="1" spans="1:18" ht="36" customHeight="1" x14ac:dyDescent="0.7">
      <c r="A1" s="51" t="s">
        <v>31</v>
      </c>
    </row>
    <row r="2" spans="1:18" ht="4.6500000000000004" customHeight="1" x14ac:dyDescent="0.3"/>
    <row r="3" spans="1:18" ht="21.6" customHeight="1" x14ac:dyDescent="0.3">
      <c r="A3" s="52"/>
      <c r="B3" s="52"/>
      <c r="C3" s="52"/>
      <c r="D3" s="53" t="s">
        <v>32</v>
      </c>
      <c r="E3" s="53" t="s">
        <v>33</v>
      </c>
      <c r="F3" s="53" t="s">
        <v>34</v>
      </c>
      <c r="G3" s="53" t="s">
        <v>35</v>
      </c>
      <c r="H3" s="53" t="s">
        <v>36</v>
      </c>
      <c r="I3" s="53" t="s">
        <v>37</v>
      </c>
      <c r="J3" s="53" t="s">
        <v>38</v>
      </c>
      <c r="K3" s="53" t="s">
        <v>39</v>
      </c>
      <c r="L3" s="53" t="s">
        <v>40</v>
      </c>
      <c r="M3" s="53" t="s">
        <v>41</v>
      </c>
      <c r="N3" s="53" t="s">
        <v>42</v>
      </c>
      <c r="O3" s="53" t="s">
        <v>43</v>
      </c>
      <c r="P3" s="53" t="s">
        <v>44</v>
      </c>
      <c r="Q3" s="53" t="s">
        <v>45</v>
      </c>
      <c r="R3" s="53" t="s">
        <v>46</v>
      </c>
    </row>
    <row r="4" spans="1:18" ht="90.75" customHeight="1" x14ac:dyDescent="0.3">
      <c r="A4" s="143" t="s">
        <v>47</v>
      </c>
      <c r="B4" s="143" t="s">
        <v>48</v>
      </c>
      <c r="C4" s="143" t="s">
        <v>49</v>
      </c>
      <c r="D4" s="132" t="s">
        <v>50</v>
      </c>
      <c r="E4" s="132" t="s">
        <v>51</v>
      </c>
      <c r="F4" s="132" t="s">
        <v>52</v>
      </c>
      <c r="G4" s="132" t="s">
        <v>53</v>
      </c>
      <c r="H4" s="132" t="s">
        <v>66</v>
      </c>
      <c r="I4" s="132" t="s">
        <v>55</v>
      </c>
      <c r="J4" s="132" t="s">
        <v>56</v>
      </c>
      <c r="K4" s="132" t="s">
        <v>57</v>
      </c>
      <c r="L4" s="132" t="s">
        <v>58</v>
      </c>
      <c r="M4" s="132" t="s">
        <v>59</v>
      </c>
      <c r="N4" s="132" t="s">
        <v>60</v>
      </c>
      <c r="O4" s="132" t="s">
        <v>61</v>
      </c>
      <c r="P4" s="132" t="s">
        <v>62</v>
      </c>
      <c r="Q4" s="132" t="s">
        <v>63</v>
      </c>
      <c r="R4" s="132" t="s">
        <v>64</v>
      </c>
    </row>
    <row r="5" spans="1:18" ht="16.5" customHeight="1" x14ac:dyDescent="0.3">
      <c r="A5" s="135" t="s">
        <v>28</v>
      </c>
      <c r="B5" s="85" t="s">
        <v>29</v>
      </c>
      <c r="C5" s="85" t="s">
        <v>30</v>
      </c>
      <c r="D5" s="133" t="e">
        <f>SUM(#REF!:#REF!)</f>
        <v>#REF!</v>
      </c>
      <c r="E5" s="133" t="e">
        <f>SUM(#REF!:#REF!)</f>
        <v>#REF!</v>
      </c>
      <c r="F5" s="133" t="e">
        <f>SUM(#REF!:#REF!)</f>
        <v>#REF!</v>
      </c>
      <c r="G5" s="133" t="e">
        <f>SUM(#REF!:#REF!)</f>
        <v>#REF!</v>
      </c>
      <c r="H5" s="133" t="e">
        <f>SUM(#REF!:#REF!)</f>
        <v>#REF!</v>
      </c>
      <c r="I5" s="133" t="e">
        <f>SUM(#REF!:#REF!)</f>
        <v>#REF!</v>
      </c>
      <c r="J5" s="137"/>
      <c r="K5" s="133" t="e">
        <f>SUM(#REF!:#REF!)</f>
        <v>#REF!</v>
      </c>
      <c r="L5" s="133" t="e">
        <f>#REF!</f>
        <v>#REF!</v>
      </c>
      <c r="M5" s="134" t="e">
        <f>$K5*$L5</f>
        <v>#REF!</v>
      </c>
      <c r="N5" s="134"/>
      <c r="O5" s="134"/>
      <c r="P5" s="134" t="e">
        <f>K5+N5</f>
        <v>#REF!</v>
      </c>
      <c r="Q5" s="134" t="e">
        <f>M5+O5</f>
        <v>#REF!</v>
      </c>
      <c r="R5" s="136"/>
    </row>
    <row r="6" spans="1:18" ht="21.15" customHeight="1" x14ac:dyDescent="0.3">
      <c r="A6" s="138" t="s">
        <v>21</v>
      </c>
      <c r="B6" s="139"/>
      <c r="C6" s="139"/>
      <c r="D6" s="140" t="e">
        <f t="shared" ref="D6:K6" si="0">SUM(D5)</f>
        <v>#REF!</v>
      </c>
      <c r="E6" s="140" t="e">
        <f t="shared" si="0"/>
        <v>#REF!</v>
      </c>
      <c r="F6" s="140" t="e">
        <f t="shared" si="0"/>
        <v>#REF!</v>
      </c>
      <c r="G6" s="140" t="e">
        <f t="shared" si="0"/>
        <v>#REF!</v>
      </c>
      <c r="H6" s="140" t="e">
        <f t="shared" si="0"/>
        <v>#REF!</v>
      </c>
      <c r="I6" s="140" t="e">
        <f t="shared" si="0"/>
        <v>#REF!</v>
      </c>
      <c r="J6" s="140">
        <f t="shared" si="0"/>
        <v>0</v>
      </c>
      <c r="K6" s="140" t="e">
        <f t="shared" si="0"/>
        <v>#REF!</v>
      </c>
      <c r="L6" s="140"/>
      <c r="M6" s="140" t="e">
        <f t="shared" ref="M6:R6" si="1">SUM(M5)</f>
        <v>#REF!</v>
      </c>
      <c r="N6" s="140">
        <f t="shared" si="1"/>
        <v>0</v>
      </c>
      <c r="O6" s="140">
        <f t="shared" si="1"/>
        <v>0</v>
      </c>
      <c r="P6" s="140" t="e">
        <f t="shared" si="1"/>
        <v>#REF!</v>
      </c>
      <c r="Q6" s="140" t="e">
        <f t="shared" si="1"/>
        <v>#REF!</v>
      </c>
      <c r="R6" s="140">
        <f t="shared" si="1"/>
        <v>0</v>
      </c>
    </row>
    <row r="7" spans="1:18" ht="21.15" customHeight="1" x14ac:dyDescent="0.3"/>
    <row r="8" spans="1:18" ht="21.15" customHeight="1" x14ac:dyDescent="0.3"/>
    <row r="9" spans="1:18" ht="21.15" customHeight="1" x14ac:dyDescent="0.3"/>
    <row r="10" spans="1:18" ht="21.15" customHeight="1" x14ac:dyDescent="0.3"/>
    <row r="11" spans="1:18" ht="21.15" customHeight="1" x14ac:dyDescent="0.3"/>
    <row r="12" spans="1:18" ht="21.15" customHeight="1" x14ac:dyDescent="0.3"/>
    <row r="13" spans="1:18" ht="21.15" customHeight="1" x14ac:dyDescent="0.3"/>
    <row r="14" spans="1:18" ht="21.15" customHeight="1" x14ac:dyDescent="0.3"/>
    <row r="15" spans="1:18" ht="21.15" customHeight="1" x14ac:dyDescent="0.3"/>
    <row r="16" spans="1:18" ht="21.15" customHeight="1" x14ac:dyDescent="0.3"/>
    <row r="17" ht="21.15" customHeight="1" x14ac:dyDescent="0.3"/>
    <row r="18" ht="21.15" customHeight="1" x14ac:dyDescent="0.3"/>
    <row r="19" ht="21.15" customHeight="1" x14ac:dyDescent="0.3"/>
    <row r="20" ht="21.15" customHeight="1" x14ac:dyDescent="0.3"/>
    <row r="21" ht="21.15" customHeight="1" x14ac:dyDescent="0.3"/>
    <row r="22" ht="21.15" customHeight="1" x14ac:dyDescent="0.3"/>
    <row r="23" ht="21.15" customHeight="1" x14ac:dyDescent="0.3"/>
    <row r="24" ht="21.15" customHeight="1" x14ac:dyDescent="0.3"/>
    <row r="25" ht="21.15" customHeight="1" x14ac:dyDescent="0.3"/>
    <row r="26" ht="21.15" customHeight="1" x14ac:dyDescent="0.3"/>
    <row r="27" ht="21.15" customHeight="1" x14ac:dyDescent="0.3"/>
    <row r="28" ht="21.15" customHeight="1" x14ac:dyDescent="0.3"/>
    <row r="29" ht="21.15" customHeight="1" x14ac:dyDescent="0.3"/>
    <row r="30" ht="21.15" customHeight="1" x14ac:dyDescent="0.3"/>
    <row r="31" ht="21.15" customHeight="1" x14ac:dyDescent="0.3"/>
    <row r="32" ht="21.15" customHeight="1" x14ac:dyDescent="0.3"/>
    <row r="33" ht="21.15" customHeight="1" x14ac:dyDescent="0.3"/>
    <row r="34" ht="21.15" customHeight="1" x14ac:dyDescent="0.3"/>
    <row r="35" ht="21.15" customHeight="1" x14ac:dyDescent="0.3"/>
    <row r="36" ht="21.15" customHeight="1" x14ac:dyDescent="0.3"/>
    <row r="37" ht="21.15" customHeight="1" x14ac:dyDescent="0.3"/>
    <row r="38" ht="21.15" customHeight="1" x14ac:dyDescent="0.3"/>
    <row r="39" ht="21.15" customHeight="1" x14ac:dyDescent="0.3"/>
    <row r="40" ht="21.15" customHeight="1" x14ac:dyDescent="0.3"/>
    <row r="41" ht="21.15" customHeight="1" x14ac:dyDescent="0.3"/>
    <row r="42" ht="21.15" customHeight="1" x14ac:dyDescent="0.3"/>
    <row r="43" ht="21.15" customHeight="1" x14ac:dyDescent="0.3"/>
    <row r="44" ht="21.15" customHeight="1" x14ac:dyDescent="0.3"/>
    <row r="45" ht="21.15" customHeight="1" x14ac:dyDescent="0.3"/>
    <row r="46" ht="21.15" customHeight="1" x14ac:dyDescent="0.3"/>
    <row r="47" ht="21.15" customHeight="1" x14ac:dyDescent="0.3"/>
    <row r="48" ht="21.15" customHeight="1" x14ac:dyDescent="0.3"/>
    <row r="49" ht="21.15" customHeight="1" x14ac:dyDescent="0.3"/>
    <row r="50" ht="21.15" customHeight="1" x14ac:dyDescent="0.3"/>
    <row r="51" ht="16.5" customHeight="1" x14ac:dyDescent="0.3"/>
    <row r="52" ht="21.15" customHeight="1" x14ac:dyDescent="0.3"/>
    <row r="53" ht="16.5" customHeight="1" x14ac:dyDescent="0.3"/>
    <row r="54" ht="21.15" customHeight="1" x14ac:dyDescent="0.3"/>
    <row r="55" ht="16.5" customHeight="1" x14ac:dyDescent="0.3"/>
    <row r="56" ht="21.15" customHeight="1" x14ac:dyDescent="0.3"/>
    <row r="57" ht="21.15" customHeight="1" x14ac:dyDescent="0.3"/>
    <row r="58" ht="21.15" customHeight="1" x14ac:dyDescent="0.3"/>
    <row r="59" ht="21.15" customHeight="1" x14ac:dyDescent="0.3"/>
    <row r="60" ht="21.15" customHeight="1" x14ac:dyDescent="0.3"/>
    <row r="61" ht="21.15" customHeight="1" x14ac:dyDescent="0.3"/>
    <row r="62" ht="21.15" customHeight="1" x14ac:dyDescent="0.3"/>
    <row r="63" ht="21.15" customHeight="1" x14ac:dyDescent="0.3"/>
    <row r="64" ht="21.15" customHeight="1" x14ac:dyDescent="0.3"/>
    <row r="65" ht="21.15" customHeight="1" x14ac:dyDescent="0.3"/>
    <row r="66" ht="21.15" customHeight="1" x14ac:dyDescent="0.3"/>
    <row r="67" ht="16.5" customHeight="1" x14ac:dyDescent="0.3"/>
    <row r="68" ht="21.15" customHeight="1" x14ac:dyDescent="0.3"/>
    <row r="69" ht="16.5" customHeight="1" x14ac:dyDescent="0.3"/>
    <row r="70" ht="21.15" customHeight="1" x14ac:dyDescent="0.3"/>
    <row r="71" ht="16.5" customHeight="1" x14ac:dyDescent="0.3"/>
    <row r="72" ht="21.15" customHeight="1" x14ac:dyDescent="0.3"/>
    <row r="73" ht="21.15" customHeight="1" x14ac:dyDescent="0.3"/>
    <row r="74" ht="16.5" customHeight="1" x14ac:dyDescent="0.3"/>
    <row r="75" ht="21.15" customHeight="1" x14ac:dyDescent="0.3"/>
    <row r="76" ht="21.15" customHeight="1" x14ac:dyDescent="0.3"/>
    <row r="77" ht="21.15" customHeight="1" x14ac:dyDescent="0.3"/>
    <row r="78" ht="16.5" customHeight="1" x14ac:dyDescent="0.3"/>
    <row r="79" ht="21.15" customHeight="1" x14ac:dyDescent="0.3"/>
    <row r="80" ht="21.15" customHeight="1" x14ac:dyDescent="0.3"/>
    <row r="81" ht="21.15" customHeight="1" x14ac:dyDescent="0.3"/>
    <row r="82" ht="21.15" customHeight="1" x14ac:dyDescent="0.3"/>
    <row r="83" ht="16.5" customHeight="1" x14ac:dyDescent="0.3"/>
    <row r="84" ht="21.15" customHeight="1" x14ac:dyDescent="0.3"/>
    <row r="85" ht="21.15" customHeight="1" x14ac:dyDescent="0.3"/>
    <row r="86" ht="21.15" customHeight="1" x14ac:dyDescent="0.3"/>
    <row r="87" ht="21.15" customHeight="1" x14ac:dyDescent="0.3"/>
    <row r="88" ht="21.15" customHeight="1" x14ac:dyDescent="0.3"/>
    <row r="89" ht="21.15" customHeight="1" x14ac:dyDescent="0.3"/>
    <row r="90" ht="21.15" customHeight="1" x14ac:dyDescent="0.3"/>
    <row r="91" ht="21.15" customHeight="1" x14ac:dyDescent="0.3"/>
    <row r="92" ht="21.15" customHeight="1" x14ac:dyDescent="0.3"/>
    <row r="93" ht="21.15" customHeight="1" x14ac:dyDescent="0.3"/>
    <row r="94" ht="21.15" customHeight="1" x14ac:dyDescent="0.3"/>
    <row r="95" ht="21.15" customHeight="1" x14ac:dyDescent="0.3"/>
    <row r="96" ht="21.15" customHeight="1" x14ac:dyDescent="0.3"/>
    <row r="97" ht="21.15" customHeight="1" x14ac:dyDescent="0.3"/>
    <row r="98" ht="21.15" customHeight="1" x14ac:dyDescent="0.3"/>
    <row r="99" ht="21.15" customHeight="1" x14ac:dyDescent="0.3"/>
    <row r="100" ht="21.15" customHeight="1" x14ac:dyDescent="0.3"/>
    <row r="101" ht="16.5" customHeight="1" x14ac:dyDescent="0.3"/>
    <row r="102" ht="21.15" customHeight="1" x14ac:dyDescent="0.3"/>
    <row r="103" ht="21.15" customHeight="1" x14ac:dyDescent="0.3"/>
    <row r="104" ht="21.15" customHeight="1" x14ac:dyDescent="0.3"/>
    <row r="105" ht="16.5" customHeight="1" x14ac:dyDescent="0.3"/>
    <row r="106" ht="21.15" customHeight="1" x14ac:dyDescent="0.3"/>
    <row r="107" ht="16.5" customHeight="1" x14ac:dyDescent="0.3"/>
    <row r="108" ht="16.5" customHeight="1" x14ac:dyDescent="0.3"/>
    <row r="109" ht="21.15" customHeight="1" x14ac:dyDescent="0.3"/>
    <row r="110" ht="21.15" customHeight="1" x14ac:dyDescent="0.3"/>
    <row r="111" ht="21.15" customHeight="1" x14ac:dyDescent="0.3"/>
    <row r="112" ht="21.15" customHeight="1" x14ac:dyDescent="0.3"/>
    <row r="113" ht="16.5" customHeight="1" x14ac:dyDescent="0.3"/>
    <row r="114" ht="21.15" customHeight="1" x14ac:dyDescent="0.3"/>
    <row r="115" ht="16.5" customHeight="1" x14ac:dyDescent="0.3"/>
    <row r="116" ht="21.15" customHeight="1" x14ac:dyDescent="0.3"/>
    <row r="117" ht="16.5" customHeight="1" x14ac:dyDescent="0.3"/>
    <row r="118" ht="21.15" customHeight="1" x14ac:dyDescent="0.3"/>
    <row r="119" ht="16.5" customHeight="1" x14ac:dyDescent="0.3"/>
    <row r="120" ht="21.15" customHeight="1" x14ac:dyDescent="0.3"/>
    <row r="121" ht="16.5" customHeight="1" x14ac:dyDescent="0.3"/>
    <row r="122" ht="21.15" customHeight="1" x14ac:dyDescent="0.3"/>
    <row r="123" ht="16.5" customHeight="1" x14ac:dyDescent="0.3"/>
    <row r="124" ht="21.15" customHeight="1" x14ac:dyDescent="0.3"/>
    <row r="125" ht="16.5" customHeight="1" x14ac:dyDescent="0.3"/>
    <row r="126" ht="21.15" customHeight="1" x14ac:dyDescent="0.3"/>
    <row r="127" ht="16.5" customHeight="1" x14ac:dyDescent="0.3"/>
    <row r="128" ht="21.15" customHeight="1" x14ac:dyDescent="0.3"/>
    <row r="129" ht="16.5" customHeight="1" x14ac:dyDescent="0.3"/>
    <row r="130" ht="21.15" customHeight="1" x14ac:dyDescent="0.3"/>
    <row r="131" ht="16.5" customHeight="1" x14ac:dyDescent="0.3"/>
    <row r="132" ht="21.15" customHeight="1" x14ac:dyDescent="0.3"/>
    <row r="133" ht="16.5" customHeight="1" x14ac:dyDescent="0.3"/>
    <row r="134" ht="21.15" customHeight="1" x14ac:dyDescent="0.3"/>
    <row r="135" ht="16.5" customHeight="1" x14ac:dyDescent="0.3"/>
    <row r="136" ht="21.15" customHeight="1" x14ac:dyDescent="0.3"/>
    <row r="137" ht="16.5" customHeight="1" x14ac:dyDescent="0.3"/>
    <row r="138" ht="21.15" customHeight="1" x14ac:dyDescent="0.3"/>
    <row r="139" ht="16.5" customHeight="1" x14ac:dyDescent="0.3"/>
    <row r="140" ht="21.15" customHeight="1" x14ac:dyDescent="0.3"/>
    <row r="141" ht="16.5" customHeight="1" x14ac:dyDescent="0.3"/>
    <row r="142" ht="21.15" customHeight="1" x14ac:dyDescent="0.3"/>
    <row r="143" ht="16.5" customHeight="1" x14ac:dyDescent="0.3"/>
    <row r="144" ht="21.15" customHeight="1" x14ac:dyDescent="0.3"/>
    <row r="145" ht="16.5" customHeight="1" x14ac:dyDescent="0.3"/>
    <row r="146" ht="21.15" customHeight="1" x14ac:dyDescent="0.3"/>
    <row r="147" ht="16.5" customHeight="1" x14ac:dyDescent="0.3"/>
    <row r="148" ht="21.15" customHeight="1" x14ac:dyDescent="0.3"/>
    <row r="149" ht="16.5" customHeight="1" x14ac:dyDescent="0.3"/>
    <row r="150" ht="21.15" customHeight="1" x14ac:dyDescent="0.3"/>
    <row r="151" ht="16.5" customHeight="1" x14ac:dyDescent="0.3"/>
    <row r="152" ht="21.15" customHeight="1" x14ac:dyDescent="0.3"/>
    <row r="153" ht="21.15" customHeight="1" x14ac:dyDescent="0.3"/>
    <row r="154" ht="21.15" customHeight="1" x14ac:dyDescent="0.3"/>
    <row r="155" ht="21.15" customHeight="1" x14ac:dyDescent="0.3"/>
    <row r="156" ht="21.15" customHeight="1" x14ac:dyDescent="0.3"/>
    <row r="157" ht="21.15" customHeight="1" x14ac:dyDescent="0.3"/>
    <row r="158" ht="21.15" customHeight="1" x14ac:dyDescent="0.3"/>
    <row r="159" ht="21.15" customHeight="1" x14ac:dyDescent="0.3"/>
    <row r="160" ht="21.15" customHeight="1" x14ac:dyDescent="0.3"/>
    <row r="161" ht="21.15" customHeight="1" x14ac:dyDescent="0.3"/>
    <row r="162" ht="21.15" customHeight="1" x14ac:dyDescent="0.3"/>
    <row r="163" ht="21.15" customHeight="1" x14ac:dyDescent="0.3"/>
    <row r="164" ht="21.15" customHeight="1" x14ac:dyDescent="0.3"/>
    <row r="165" ht="21.15" customHeight="1" x14ac:dyDescent="0.3"/>
    <row r="166" ht="21.15" customHeight="1" x14ac:dyDescent="0.3"/>
    <row r="167" ht="21.15" customHeight="1" x14ac:dyDescent="0.3"/>
    <row r="168" ht="21.15" customHeight="1" x14ac:dyDescent="0.3"/>
    <row r="169" ht="21.15" customHeight="1" x14ac:dyDescent="0.3"/>
    <row r="170" ht="21.15" customHeight="1" x14ac:dyDescent="0.3"/>
    <row r="171" ht="21.15" customHeight="1" x14ac:dyDescent="0.3"/>
    <row r="172" ht="16.5" customHeight="1" x14ac:dyDescent="0.3"/>
    <row r="173" ht="21.15" customHeight="1" x14ac:dyDescent="0.3"/>
    <row r="174" ht="16.5" customHeight="1" x14ac:dyDescent="0.3"/>
    <row r="175" ht="21.15" customHeight="1" x14ac:dyDescent="0.3"/>
    <row r="176" ht="16.5" customHeight="1" x14ac:dyDescent="0.3"/>
    <row r="177" ht="21.15" customHeight="1" x14ac:dyDescent="0.3"/>
    <row r="178" ht="16.5" customHeight="1" x14ac:dyDescent="0.3"/>
    <row r="179" ht="21.15" customHeight="1" x14ac:dyDescent="0.3"/>
    <row r="180" ht="21.15" customHeight="1" x14ac:dyDescent="0.3"/>
    <row r="181" ht="16.5" customHeight="1" x14ac:dyDescent="0.3"/>
    <row r="182" ht="21.15" customHeight="1" x14ac:dyDescent="0.3"/>
    <row r="183" ht="16.5" customHeight="1" x14ac:dyDescent="0.3"/>
    <row r="184" ht="21.15" customHeight="1" x14ac:dyDescent="0.3"/>
    <row r="185" ht="16.5" customHeight="1" x14ac:dyDescent="0.3"/>
    <row r="186" ht="21.15" customHeight="1" x14ac:dyDescent="0.3"/>
    <row r="187" ht="16.5" customHeight="1" x14ac:dyDescent="0.3"/>
    <row r="188" ht="21.15" customHeight="1" x14ac:dyDescent="0.3"/>
    <row r="189" ht="16.5" customHeight="1" x14ac:dyDescent="0.3"/>
    <row r="190" ht="21.15" customHeight="1" x14ac:dyDescent="0.3"/>
    <row r="191" ht="16.5" customHeight="1" x14ac:dyDescent="0.3"/>
    <row r="192" ht="21.15" customHeight="1" x14ac:dyDescent="0.3"/>
    <row r="193" ht="16.5" customHeight="1" x14ac:dyDescent="0.3"/>
    <row r="194" ht="21.15" customHeight="1" x14ac:dyDescent="0.3"/>
    <row r="195" ht="16.5" customHeight="1" x14ac:dyDescent="0.3"/>
    <row r="196" ht="21.15" customHeight="1" x14ac:dyDescent="0.3"/>
    <row r="197" ht="16.5" customHeight="1" x14ac:dyDescent="0.3"/>
    <row r="198" ht="21.15" customHeight="1" x14ac:dyDescent="0.3"/>
    <row r="199" ht="16.5" customHeight="1" x14ac:dyDescent="0.3"/>
    <row r="200" ht="21.15" customHeight="1" x14ac:dyDescent="0.3"/>
    <row r="201" ht="16.5" customHeight="1" x14ac:dyDescent="0.3"/>
    <row r="202" ht="21.15" customHeight="1" x14ac:dyDescent="0.3"/>
    <row r="203" ht="16.5" customHeight="1" x14ac:dyDescent="0.3"/>
    <row r="204" ht="21.15" customHeight="1" x14ac:dyDescent="0.3"/>
    <row r="205" ht="16.5" customHeight="1" x14ac:dyDescent="0.3"/>
    <row r="206" ht="21.15" customHeight="1" x14ac:dyDescent="0.3"/>
    <row r="207" ht="16.5" customHeight="1" x14ac:dyDescent="0.3"/>
    <row r="208" ht="21.15" customHeight="1" x14ac:dyDescent="0.3"/>
    <row r="209" ht="16.5" customHeight="1" x14ac:dyDescent="0.3"/>
    <row r="210" ht="21.15" customHeight="1" x14ac:dyDescent="0.3"/>
    <row r="211" ht="16.5" customHeight="1" x14ac:dyDescent="0.3"/>
    <row r="212" ht="21.15" customHeight="1" x14ac:dyDescent="0.3"/>
    <row r="213" ht="16.5" customHeight="1" x14ac:dyDescent="0.3"/>
    <row r="214" ht="21.15" customHeight="1" x14ac:dyDescent="0.3"/>
    <row r="215" ht="16.5" customHeight="1" x14ac:dyDescent="0.3"/>
    <row r="216" ht="21.15" customHeight="1" x14ac:dyDescent="0.3"/>
    <row r="217" ht="16.5" customHeight="1" x14ac:dyDescent="0.3"/>
    <row r="218" ht="21.15" customHeight="1" x14ac:dyDescent="0.3"/>
    <row r="219" ht="16.5" customHeight="1" x14ac:dyDescent="0.3"/>
    <row r="220" ht="21.15" customHeight="1" x14ac:dyDescent="0.3"/>
    <row r="221" ht="16.5" customHeight="1" x14ac:dyDescent="0.3"/>
    <row r="222" ht="21.15" customHeight="1" x14ac:dyDescent="0.3"/>
    <row r="223" ht="16.5" customHeight="1" x14ac:dyDescent="0.3"/>
    <row r="224" ht="21.15" customHeight="1" x14ac:dyDescent="0.3"/>
    <row r="225" ht="21.15" customHeight="1" x14ac:dyDescent="0.3"/>
    <row r="226" ht="21.15" customHeight="1" x14ac:dyDescent="0.3"/>
    <row r="227" ht="16.5" customHeight="1" x14ac:dyDescent="0.3"/>
    <row r="228" ht="21.15" customHeight="1" x14ac:dyDescent="0.3"/>
    <row r="229" ht="21.15" customHeight="1" x14ac:dyDescent="0.3"/>
    <row r="230" ht="16.5" customHeight="1" x14ac:dyDescent="0.3"/>
    <row r="231" ht="21.15" customHeight="1" x14ac:dyDescent="0.3"/>
    <row r="232" ht="16.5" customHeight="1" x14ac:dyDescent="0.3"/>
    <row r="233" ht="21.15" customHeight="1" x14ac:dyDescent="0.3"/>
    <row r="234" ht="16.5" customHeight="1" x14ac:dyDescent="0.3"/>
    <row r="235" ht="21.15" customHeight="1" x14ac:dyDescent="0.3"/>
    <row r="236" ht="16.5" customHeight="1" x14ac:dyDescent="0.3"/>
    <row r="237" ht="21.15" customHeight="1" x14ac:dyDescent="0.3"/>
    <row r="238" ht="16.5" customHeight="1" x14ac:dyDescent="0.3"/>
    <row r="239" ht="21.15" customHeight="1" x14ac:dyDescent="0.3"/>
    <row r="240" ht="21.15" customHeight="1" x14ac:dyDescent="0.3"/>
    <row r="241" ht="21.15" customHeight="1" x14ac:dyDescent="0.3"/>
    <row r="242" ht="16.5" customHeight="1" x14ac:dyDescent="0.3"/>
    <row r="243" ht="21.15" customHeight="1" x14ac:dyDescent="0.3"/>
    <row r="244" ht="21.15" customHeight="1" x14ac:dyDescent="0.3"/>
    <row r="245" ht="21.15" customHeight="1" x14ac:dyDescent="0.3"/>
    <row r="246" ht="21.15" customHeight="1" x14ac:dyDescent="0.3"/>
    <row r="247" ht="21.15" customHeight="1" x14ac:dyDescent="0.3"/>
    <row r="248" ht="21.15" customHeight="1" x14ac:dyDescent="0.3"/>
    <row r="249" ht="21.15" customHeight="1" x14ac:dyDescent="0.3"/>
    <row r="250" ht="21.15" customHeight="1" x14ac:dyDescent="0.3"/>
    <row r="251" ht="21.15" customHeight="1" x14ac:dyDescent="0.3"/>
    <row r="252" ht="21.15" customHeight="1" x14ac:dyDescent="0.3"/>
    <row r="253" ht="21.15" customHeight="1" x14ac:dyDescent="0.3"/>
    <row r="254" ht="21.15" customHeight="1" x14ac:dyDescent="0.3"/>
    <row r="255" ht="21.15" customHeight="1" x14ac:dyDescent="0.3"/>
    <row r="256" ht="21.15" customHeight="1" x14ac:dyDescent="0.3"/>
    <row r="257" ht="21.15" customHeight="1" x14ac:dyDescent="0.3"/>
    <row r="258" ht="21.15" customHeight="1" x14ac:dyDescent="0.3"/>
    <row r="259" ht="21.15" customHeight="1" x14ac:dyDescent="0.3"/>
    <row r="260" ht="21.15" customHeight="1" x14ac:dyDescent="0.3"/>
    <row r="261" ht="21.15" customHeight="1" x14ac:dyDescent="0.3"/>
    <row r="262" ht="21.15" customHeight="1" x14ac:dyDescent="0.3"/>
    <row r="263" ht="21.15" customHeight="1" x14ac:dyDescent="0.3"/>
    <row r="264" ht="21.15" customHeight="1" x14ac:dyDescent="0.3"/>
    <row r="265" ht="21.15" customHeight="1" x14ac:dyDescent="0.3"/>
    <row r="266" ht="21.15" customHeight="1" x14ac:dyDescent="0.3"/>
    <row r="267" ht="21.15" customHeight="1" x14ac:dyDescent="0.3"/>
    <row r="268" ht="21.15" customHeight="1" x14ac:dyDescent="0.3"/>
    <row r="269" ht="21.15" customHeight="1" x14ac:dyDescent="0.3"/>
    <row r="270" ht="21.15" customHeight="1" x14ac:dyDescent="0.3"/>
    <row r="271" ht="21.15" customHeight="1" x14ac:dyDescent="0.3"/>
    <row r="272" ht="21.15" customHeight="1" x14ac:dyDescent="0.3"/>
    <row r="273" ht="21.15" customHeight="1" x14ac:dyDescent="0.3"/>
    <row r="274" ht="21.15" customHeight="1" x14ac:dyDescent="0.3"/>
    <row r="275" ht="21.15" customHeight="1" x14ac:dyDescent="0.3"/>
    <row r="276" ht="21.15" customHeight="1" x14ac:dyDescent="0.3"/>
    <row r="277" ht="21.15" customHeight="1" x14ac:dyDescent="0.3"/>
    <row r="278" ht="21.15" customHeight="1" x14ac:dyDescent="0.3"/>
    <row r="279" ht="21.15" customHeight="1" x14ac:dyDescent="0.3"/>
    <row r="280" ht="21.15" customHeight="1" x14ac:dyDescent="0.3"/>
    <row r="281" ht="21.15" customHeight="1" x14ac:dyDescent="0.3"/>
    <row r="282" ht="21.15" customHeight="1" x14ac:dyDescent="0.3"/>
    <row r="283" ht="21.15" customHeight="1" x14ac:dyDescent="0.3"/>
    <row r="284" ht="21.15" customHeight="1" x14ac:dyDescent="0.3"/>
    <row r="285" ht="21.15" customHeight="1" x14ac:dyDescent="0.3"/>
    <row r="286" ht="16.5" customHeight="1" x14ac:dyDescent="0.3"/>
    <row r="287" ht="21.15" customHeight="1" x14ac:dyDescent="0.3"/>
    <row r="288" ht="16.5" customHeight="1" x14ac:dyDescent="0.3"/>
    <row r="289" ht="21.15" customHeight="1" x14ac:dyDescent="0.3"/>
    <row r="290" ht="16.5" customHeight="1" x14ac:dyDescent="0.3"/>
    <row r="291" ht="21.15" customHeight="1" x14ac:dyDescent="0.3"/>
    <row r="292" ht="16.5" customHeight="1" x14ac:dyDescent="0.3"/>
    <row r="293" ht="21.15" customHeight="1" x14ac:dyDescent="0.3"/>
    <row r="294" ht="16.5" customHeight="1" x14ac:dyDescent="0.3"/>
    <row r="295" ht="21.15" customHeight="1" x14ac:dyDescent="0.3"/>
    <row r="296" ht="16.5" customHeight="1" x14ac:dyDescent="0.3"/>
    <row r="297" ht="21.15" customHeight="1" x14ac:dyDescent="0.3"/>
    <row r="298" ht="16.5" customHeight="1" x14ac:dyDescent="0.3"/>
    <row r="299" ht="21.15" customHeight="1" x14ac:dyDescent="0.3"/>
    <row r="300" ht="16.5" customHeight="1" x14ac:dyDescent="0.3"/>
    <row r="301" ht="21.15" customHeight="1" x14ac:dyDescent="0.3"/>
    <row r="302" ht="16.5" customHeight="1" x14ac:dyDescent="0.3"/>
    <row r="303" ht="21.15" customHeight="1" x14ac:dyDescent="0.3"/>
    <row r="304" ht="16.5" customHeight="1" x14ac:dyDescent="0.3"/>
    <row r="305" ht="21.15" customHeight="1" x14ac:dyDescent="0.3"/>
    <row r="306" ht="16.5" customHeight="1" x14ac:dyDescent="0.3"/>
    <row r="307" ht="16.5" customHeight="1" x14ac:dyDescent="0.3"/>
    <row r="308" ht="21.15" customHeight="1" x14ac:dyDescent="0.3"/>
    <row r="309" ht="16.5" customHeight="1" x14ac:dyDescent="0.3"/>
    <row r="310" ht="21.15" customHeight="1" x14ac:dyDescent="0.3"/>
    <row r="311" ht="16.5" customHeight="1" x14ac:dyDescent="0.3"/>
    <row r="312" ht="16.5" customHeight="1" x14ac:dyDescent="0.3"/>
    <row r="313" ht="21.15" customHeight="1" x14ac:dyDescent="0.3"/>
    <row r="314" ht="16.5" customHeight="1" x14ac:dyDescent="0.3"/>
    <row r="315" ht="16.5" customHeight="1" x14ac:dyDescent="0.3"/>
    <row r="316" ht="21.15" customHeight="1" x14ac:dyDescent="0.3"/>
    <row r="317" ht="21.15" customHeight="1" x14ac:dyDescent="0.3"/>
    <row r="318" ht="16.5" customHeight="1" x14ac:dyDescent="0.3"/>
    <row r="319" ht="21.15" customHeight="1" x14ac:dyDescent="0.3"/>
    <row r="320" ht="21.15" customHeight="1" x14ac:dyDescent="0.3"/>
    <row r="321" ht="16.5" customHeight="1" x14ac:dyDescent="0.3"/>
    <row r="322" ht="21.15" customHeight="1" x14ac:dyDescent="0.3"/>
    <row r="323" ht="21.15" customHeight="1" x14ac:dyDescent="0.3"/>
    <row r="324" ht="16.5" customHeight="1" x14ac:dyDescent="0.3"/>
    <row r="325" ht="21.15" customHeight="1" x14ac:dyDescent="0.3"/>
    <row r="326" ht="16.5" customHeight="1" x14ac:dyDescent="0.3"/>
    <row r="327" ht="21.15" customHeight="1" x14ac:dyDescent="0.3"/>
    <row r="328" ht="16.5" customHeight="1" x14ac:dyDescent="0.3"/>
    <row r="329" ht="21.15" customHeight="1" x14ac:dyDescent="0.3"/>
    <row r="330" ht="16.5" customHeight="1" x14ac:dyDescent="0.3"/>
    <row r="331" ht="21.15" customHeight="1" x14ac:dyDescent="0.3"/>
    <row r="332" ht="16.5" customHeight="1" x14ac:dyDescent="0.3"/>
    <row r="333" ht="21.15" customHeight="1" x14ac:dyDescent="0.3"/>
    <row r="334" ht="16.5" customHeight="1" x14ac:dyDescent="0.3"/>
    <row r="335" ht="21.15" customHeight="1" x14ac:dyDescent="0.3"/>
    <row r="336" ht="16.5" customHeight="1" x14ac:dyDescent="0.3"/>
    <row r="337" ht="21.15" customHeight="1" x14ac:dyDescent="0.3"/>
    <row r="338" ht="16.5" customHeight="1" x14ac:dyDescent="0.3"/>
    <row r="339" ht="21.15" customHeight="1" x14ac:dyDescent="0.3"/>
    <row r="340" ht="16.5" customHeight="1" x14ac:dyDescent="0.3"/>
    <row r="341" ht="21.15" customHeight="1" x14ac:dyDescent="0.3"/>
    <row r="342" ht="16.5" customHeight="1" x14ac:dyDescent="0.3"/>
    <row r="343" ht="21.15" customHeight="1" x14ac:dyDescent="0.3"/>
    <row r="344" ht="16.5" customHeight="1" x14ac:dyDescent="0.3"/>
    <row r="345" ht="21.15" customHeight="1" x14ac:dyDescent="0.3"/>
    <row r="346" ht="16.5" customHeight="1" x14ac:dyDescent="0.3"/>
    <row r="347" ht="21.15" customHeight="1" x14ac:dyDescent="0.3"/>
    <row r="348" ht="16.5" customHeight="1" x14ac:dyDescent="0.3"/>
    <row r="349" ht="21.15" customHeight="1" x14ac:dyDescent="0.3"/>
    <row r="350" ht="16.5" customHeight="1" x14ac:dyDescent="0.3"/>
    <row r="351" ht="21.15" customHeight="1" x14ac:dyDescent="0.3"/>
    <row r="352" ht="16.5" customHeight="1" x14ac:dyDescent="0.3"/>
    <row r="353" ht="21.15" customHeight="1" x14ac:dyDescent="0.3"/>
    <row r="354" ht="16.5" customHeight="1" x14ac:dyDescent="0.3"/>
    <row r="355" ht="21.15" customHeight="1" x14ac:dyDescent="0.3"/>
    <row r="356" ht="16.5" customHeight="1" x14ac:dyDescent="0.3"/>
    <row r="357" ht="21.15" customHeight="1" x14ac:dyDescent="0.3"/>
    <row r="358" ht="16.5" customHeight="1" x14ac:dyDescent="0.3"/>
    <row r="359" ht="21.15" customHeight="1" x14ac:dyDescent="0.3"/>
    <row r="360" ht="16.5" customHeight="1" x14ac:dyDescent="0.3"/>
    <row r="361" ht="21.15" customHeight="1" x14ac:dyDescent="0.3"/>
    <row r="362" ht="16.5" customHeight="1" x14ac:dyDescent="0.3"/>
    <row r="363" ht="21.15" customHeight="1" x14ac:dyDescent="0.3"/>
    <row r="364" ht="16.5" customHeight="1" x14ac:dyDescent="0.3"/>
    <row r="365" ht="21.15" customHeight="1" x14ac:dyDescent="0.3"/>
    <row r="366" ht="16.5" customHeight="1" x14ac:dyDescent="0.3"/>
    <row r="367" ht="21.15" customHeight="1" x14ac:dyDescent="0.3"/>
    <row r="368" ht="16.5" customHeight="1" x14ac:dyDescent="0.3"/>
    <row r="369" ht="21.15" customHeight="1" x14ac:dyDescent="0.3"/>
    <row r="370" ht="16.5" customHeight="1" x14ac:dyDescent="0.3"/>
    <row r="371" ht="21.15" customHeight="1" x14ac:dyDescent="0.3"/>
    <row r="372" ht="16.5" customHeight="1" x14ac:dyDescent="0.3"/>
    <row r="373" ht="21.15" customHeight="1" x14ac:dyDescent="0.3"/>
    <row r="374" ht="16.5" customHeight="1" x14ac:dyDescent="0.3"/>
    <row r="375" ht="21.15" customHeight="1" x14ac:dyDescent="0.3"/>
    <row r="376" ht="16.5" customHeight="1" x14ac:dyDescent="0.3"/>
    <row r="377" ht="21.15" customHeight="1" x14ac:dyDescent="0.3"/>
    <row r="378" ht="16.5" customHeight="1" x14ac:dyDescent="0.3"/>
    <row r="379" ht="21.15" customHeight="1" x14ac:dyDescent="0.3"/>
    <row r="380" ht="16.5" customHeight="1" x14ac:dyDescent="0.3"/>
    <row r="381" ht="21.15" customHeight="1" x14ac:dyDescent="0.3"/>
    <row r="382" ht="16.5" customHeight="1" x14ac:dyDescent="0.3"/>
    <row r="383" ht="21.15" customHeight="1" x14ac:dyDescent="0.3"/>
    <row r="384" ht="16.5" customHeight="1" x14ac:dyDescent="0.3"/>
    <row r="385" ht="21.15" customHeight="1" x14ac:dyDescent="0.3"/>
    <row r="386" ht="16.5" customHeight="1" x14ac:dyDescent="0.3"/>
    <row r="387" ht="21.15" customHeight="1" x14ac:dyDescent="0.3"/>
    <row r="388" ht="16.5" customHeight="1" x14ac:dyDescent="0.3"/>
    <row r="389" ht="21.15" customHeight="1" x14ac:dyDescent="0.3"/>
    <row r="390" ht="16.5" customHeight="1" x14ac:dyDescent="0.3"/>
    <row r="391" ht="21.15" customHeight="1" x14ac:dyDescent="0.3"/>
    <row r="392" ht="16.5" customHeight="1" x14ac:dyDescent="0.3"/>
    <row r="393" ht="21.15" customHeight="1" x14ac:dyDescent="0.3"/>
    <row r="394" ht="16.5" customHeight="1" x14ac:dyDescent="0.3"/>
    <row r="395" ht="21.15" customHeight="1" x14ac:dyDescent="0.3"/>
    <row r="396" ht="16.5" customHeight="1" x14ac:dyDescent="0.3"/>
    <row r="397" ht="21.15" customHeight="1" x14ac:dyDescent="0.3"/>
    <row r="398" ht="16.5" customHeight="1" x14ac:dyDescent="0.3"/>
    <row r="399" ht="21.15" customHeight="1" x14ac:dyDescent="0.3"/>
    <row r="400" ht="16.5" customHeight="1" x14ac:dyDescent="0.3"/>
    <row r="401" ht="21.15" customHeight="1" x14ac:dyDescent="0.3"/>
    <row r="402" ht="16.5" customHeight="1" x14ac:dyDescent="0.3"/>
    <row r="403" ht="21.15" customHeight="1" x14ac:dyDescent="0.3"/>
    <row r="404" ht="16.5" customHeight="1" x14ac:dyDescent="0.3"/>
    <row r="405" ht="21.15" customHeight="1" x14ac:dyDescent="0.3"/>
    <row r="406" ht="16.5" customHeight="1" x14ac:dyDescent="0.3"/>
    <row r="407" ht="21.15" customHeight="1" x14ac:dyDescent="0.3"/>
    <row r="408" ht="16.5" customHeight="1" x14ac:dyDescent="0.3"/>
    <row r="409" ht="21.15" customHeight="1" x14ac:dyDescent="0.3"/>
    <row r="410" ht="16.5" customHeight="1" x14ac:dyDescent="0.3"/>
    <row r="411" ht="21.15" customHeight="1" x14ac:dyDescent="0.3"/>
    <row r="412" ht="16.5" customHeight="1" x14ac:dyDescent="0.3"/>
    <row r="413" ht="21.15" customHeight="1" x14ac:dyDescent="0.3"/>
    <row r="414" ht="16.5" customHeight="1" x14ac:dyDescent="0.3"/>
    <row r="415" ht="21.15" customHeight="1" x14ac:dyDescent="0.3"/>
    <row r="416" ht="16.5" customHeight="1" x14ac:dyDescent="0.3"/>
    <row r="417" ht="21.15" customHeight="1" x14ac:dyDescent="0.3"/>
    <row r="418" ht="16.5" customHeight="1" x14ac:dyDescent="0.3"/>
    <row r="419" ht="21.15" customHeight="1" x14ac:dyDescent="0.3"/>
    <row r="420" ht="16.5" customHeight="1" x14ac:dyDescent="0.3"/>
    <row r="421" ht="21.15" customHeight="1" x14ac:dyDescent="0.3"/>
    <row r="422" ht="16.5" customHeight="1" x14ac:dyDescent="0.3"/>
    <row r="423" ht="21.15" customHeight="1" x14ac:dyDescent="0.3"/>
    <row r="424" ht="16.5" customHeight="1" x14ac:dyDescent="0.3"/>
    <row r="425" ht="21.15" customHeight="1" x14ac:dyDescent="0.3"/>
    <row r="426" ht="16.5" customHeight="1" x14ac:dyDescent="0.3"/>
    <row r="427" ht="21.15" customHeight="1" x14ac:dyDescent="0.3"/>
    <row r="428" ht="16.5" customHeight="1" x14ac:dyDescent="0.3"/>
    <row r="429" ht="21.15" customHeight="1" x14ac:dyDescent="0.3"/>
    <row r="430" ht="16.5" customHeight="1" x14ac:dyDescent="0.3"/>
    <row r="431" ht="21.15" customHeight="1" x14ac:dyDescent="0.3"/>
    <row r="432" ht="16.5" customHeight="1" x14ac:dyDescent="0.3"/>
    <row r="433" ht="21.15" customHeight="1" x14ac:dyDescent="0.3"/>
    <row r="434" ht="16.5" customHeight="1" x14ac:dyDescent="0.3"/>
    <row r="435" ht="21.15" customHeight="1" x14ac:dyDescent="0.3"/>
    <row r="436" ht="16.5" customHeight="1" x14ac:dyDescent="0.3"/>
    <row r="437" ht="21.15" customHeight="1" x14ac:dyDescent="0.3"/>
    <row r="438" ht="16.5" customHeight="1" x14ac:dyDescent="0.3"/>
    <row r="439" ht="21.15" customHeight="1" x14ac:dyDescent="0.3"/>
    <row r="440" ht="16.5" customHeight="1" x14ac:dyDescent="0.3"/>
    <row r="441" ht="21.15" customHeight="1" x14ac:dyDescent="0.3"/>
    <row r="442" ht="16.5" customHeight="1" x14ac:dyDescent="0.3"/>
    <row r="443" ht="21.15" customHeight="1" x14ac:dyDescent="0.3"/>
    <row r="444" ht="16.5" customHeight="1" x14ac:dyDescent="0.3"/>
    <row r="445" ht="21.15" customHeight="1" x14ac:dyDescent="0.3"/>
    <row r="446" ht="16.5" customHeight="1" x14ac:dyDescent="0.3"/>
    <row r="447" ht="21.15" customHeight="1" x14ac:dyDescent="0.3"/>
    <row r="448" ht="16.5" customHeight="1" x14ac:dyDescent="0.3"/>
    <row r="449" ht="21.15" customHeight="1" x14ac:dyDescent="0.3"/>
    <row r="450" ht="16.5" customHeight="1" x14ac:dyDescent="0.3"/>
    <row r="451" ht="21.15" customHeight="1" x14ac:dyDescent="0.3"/>
    <row r="452" ht="16.5" customHeight="1" x14ac:dyDescent="0.3"/>
    <row r="453" ht="21.15" customHeight="1" x14ac:dyDescent="0.3"/>
    <row r="454" ht="16.5" customHeight="1" x14ac:dyDescent="0.3"/>
    <row r="455" ht="21.15" customHeight="1" x14ac:dyDescent="0.3"/>
    <row r="456" ht="16.5" customHeight="1" x14ac:dyDescent="0.3"/>
    <row r="457" ht="21.15" customHeight="1" x14ac:dyDescent="0.3"/>
    <row r="458" ht="16.5" customHeight="1" x14ac:dyDescent="0.3"/>
    <row r="459" ht="21.15" customHeight="1" x14ac:dyDescent="0.3"/>
    <row r="460" ht="16.5" customHeight="1" x14ac:dyDescent="0.3"/>
    <row r="461" ht="21.15" customHeight="1" x14ac:dyDescent="0.3"/>
    <row r="462" ht="16.5" customHeight="1" x14ac:dyDescent="0.3"/>
    <row r="463" ht="21.15" customHeight="1" x14ac:dyDescent="0.3"/>
    <row r="464" ht="16.5" customHeight="1" x14ac:dyDescent="0.3"/>
    <row r="465" ht="21.15" customHeight="1" x14ac:dyDescent="0.3"/>
    <row r="466" ht="16.5" customHeight="1" x14ac:dyDescent="0.3"/>
    <row r="467" ht="21.15" customHeight="1" x14ac:dyDescent="0.3"/>
    <row r="468" ht="16.5" customHeight="1" x14ac:dyDescent="0.3"/>
    <row r="469" ht="21.15" customHeight="1" x14ac:dyDescent="0.3"/>
    <row r="470" ht="16.5" customHeight="1" x14ac:dyDescent="0.3"/>
    <row r="471" ht="21.15" customHeight="1" x14ac:dyDescent="0.3"/>
    <row r="472" ht="16.5" customHeight="1" x14ac:dyDescent="0.3"/>
    <row r="473" ht="21.15" customHeight="1" x14ac:dyDescent="0.3"/>
    <row r="474" ht="16.5" customHeight="1" x14ac:dyDescent="0.3"/>
    <row r="475" ht="21.15" customHeight="1" x14ac:dyDescent="0.3"/>
    <row r="476" ht="16.5" customHeight="1" x14ac:dyDescent="0.3"/>
    <row r="477" ht="21.15" customHeight="1" x14ac:dyDescent="0.3"/>
    <row r="478" ht="16.5" customHeight="1" x14ac:dyDescent="0.3"/>
    <row r="479" ht="21.15" customHeight="1" x14ac:dyDescent="0.3"/>
    <row r="480" ht="16.5" customHeight="1" x14ac:dyDescent="0.3"/>
    <row r="481" ht="21.15" customHeight="1" x14ac:dyDescent="0.3"/>
    <row r="482" ht="16.5" customHeight="1" x14ac:dyDescent="0.3"/>
    <row r="483" ht="21.15" customHeight="1" x14ac:dyDescent="0.3"/>
    <row r="484" ht="16.5" customHeight="1" x14ac:dyDescent="0.3"/>
    <row r="485" ht="21.15" customHeight="1" x14ac:dyDescent="0.3"/>
    <row r="486" ht="16.5" customHeight="1" x14ac:dyDescent="0.3"/>
    <row r="487" ht="21.15" customHeight="1" x14ac:dyDescent="0.3"/>
    <row r="488" ht="16.5" customHeight="1" x14ac:dyDescent="0.3"/>
    <row r="489" ht="21.15" customHeight="1" x14ac:dyDescent="0.3"/>
    <row r="490" ht="16.5" customHeight="1" x14ac:dyDescent="0.3"/>
    <row r="491" ht="21.15" customHeight="1" x14ac:dyDescent="0.3"/>
    <row r="492" ht="16.5" customHeight="1" x14ac:dyDescent="0.3"/>
    <row r="493" ht="21.15" customHeight="1" x14ac:dyDescent="0.3"/>
    <row r="494" ht="16.5" customHeight="1" x14ac:dyDescent="0.3"/>
    <row r="495" ht="21.15" customHeight="1" x14ac:dyDescent="0.3"/>
    <row r="496" ht="16.5" customHeight="1" x14ac:dyDescent="0.3"/>
    <row r="497" ht="21.15" customHeight="1" x14ac:dyDescent="0.3"/>
    <row r="498" ht="16.5" customHeight="1" x14ac:dyDescent="0.3"/>
    <row r="499" ht="21.15" customHeight="1" x14ac:dyDescent="0.3"/>
    <row r="500" ht="16.5" customHeight="1" x14ac:dyDescent="0.3"/>
    <row r="501" ht="21.15" customHeight="1" x14ac:dyDescent="0.3"/>
    <row r="502" ht="16.5" customHeight="1" x14ac:dyDescent="0.3"/>
    <row r="503" ht="21.15" customHeight="1" x14ac:dyDescent="0.3"/>
    <row r="504" ht="16.5" customHeight="1" x14ac:dyDescent="0.3"/>
    <row r="505" ht="21.15" customHeight="1" x14ac:dyDescent="0.3"/>
    <row r="506" ht="16.5" customHeight="1" x14ac:dyDescent="0.3"/>
    <row r="507" ht="21.15" customHeight="1" x14ac:dyDescent="0.3"/>
    <row r="508" ht="16.5" customHeight="1" x14ac:dyDescent="0.3"/>
    <row r="509" ht="21.15" customHeight="1" x14ac:dyDescent="0.3"/>
    <row r="510" ht="16.5" customHeight="1" x14ac:dyDescent="0.3"/>
    <row r="511" ht="21.15" customHeight="1" x14ac:dyDescent="0.3"/>
    <row r="512" ht="16.5" customHeight="1" x14ac:dyDescent="0.3"/>
    <row r="513" ht="21.15" customHeight="1" x14ac:dyDescent="0.3"/>
    <row r="514" ht="16.5" customHeight="1" x14ac:dyDescent="0.3"/>
    <row r="515" ht="21.15" customHeight="1" x14ac:dyDescent="0.3"/>
    <row r="516" ht="16.5" customHeight="1" x14ac:dyDescent="0.3"/>
    <row r="517" ht="21.15" customHeight="1" x14ac:dyDescent="0.3"/>
    <row r="518" ht="16.5" customHeight="1" x14ac:dyDescent="0.3"/>
    <row r="519" ht="21.15" customHeight="1" x14ac:dyDescent="0.3"/>
    <row r="520" ht="16.5" customHeight="1" x14ac:dyDescent="0.3"/>
    <row r="521" ht="21.15" customHeight="1" x14ac:dyDescent="0.3"/>
    <row r="522" ht="16.5" customHeight="1" x14ac:dyDescent="0.3"/>
    <row r="523" ht="21.15" customHeight="1" x14ac:dyDescent="0.3"/>
    <row r="524" ht="16.5" customHeight="1" x14ac:dyDescent="0.3"/>
    <row r="525" ht="21.15" customHeight="1" x14ac:dyDescent="0.3"/>
    <row r="526" ht="16.5" customHeight="1" x14ac:dyDescent="0.3"/>
    <row r="527" ht="21.15" customHeight="1" x14ac:dyDescent="0.3"/>
    <row r="528" ht="16.5" customHeight="1" x14ac:dyDescent="0.3"/>
    <row r="529" ht="21.15" customHeight="1" x14ac:dyDescent="0.3"/>
    <row r="530" ht="16.5" customHeight="1" x14ac:dyDescent="0.3"/>
    <row r="531" ht="21.15" customHeight="1" x14ac:dyDescent="0.3"/>
    <row r="532" ht="16.5" customHeight="1" x14ac:dyDescent="0.3"/>
    <row r="533" ht="21.15" customHeight="1" x14ac:dyDescent="0.3"/>
    <row r="534" ht="16.5" customHeight="1" x14ac:dyDescent="0.3"/>
    <row r="535" ht="21.15" customHeight="1" x14ac:dyDescent="0.3"/>
    <row r="536" ht="16.5" customHeight="1" x14ac:dyDescent="0.3"/>
    <row r="537" ht="21.15" customHeight="1" x14ac:dyDescent="0.3"/>
    <row r="538" ht="16.5" customHeight="1" x14ac:dyDescent="0.3"/>
    <row r="539" ht="21.15" customHeight="1" x14ac:dyDescent="0.3"/>
    <row r="540" ht="16.5" customHeight="1" x14ac:dyDescent="0.3"/>
    <row r="541" ht="21.15" customHeight="1" x14ac:dyDescent="0.3"/>
    <row r="542" ht="16.5" customHeight="1" x14ac:dyDescent="0.3"/>
    <row r="543" ht="21.15" customHeight="1" x14ac:dyDescent="0.3"/>
    <row r="544" ht="16.5" customHeight="1" x14ac:dyDescent="0.3"/>
    <row r="545" ht="21.15" customHeight="1" x14ac:dyDescent="0.3"/>
    <row r="546" ht="16.5" customHeight="1" x14ac:dyDescent="0.3"/>
    <row r="547" ht="21.15" customHeight="1" x14ac:dyDescent="0.3"/>
    <row r="548" ht="16.5" customHeight="1" x14ac:dyDescent="0.3"/>
    <row r="549" ht="21.15" customHeight="1" x14ac:dyDescent="0.3"/>
    <row r="550" ht="16.5" customHeight="1" x14ac:dyDescent="0.3"/>
    <row r="551" ht="21.15" customHeight="1" x14ac:dyDescent="0.3"/>
    <row r="552" ht="16.5" customHeight="1" x14ac:dyDescent="0.3"/>
    <row r="553" ht="21.15" customHeight="1" x14ac:dyDescent="0.3"/>
    <row r="554" ht="16.5" customHeight="1" x14ac:dyDescent="0.3"/>
    <row r="555" ht="21.15" customHeight="1" x14ac:dyDescent="0.3"/>
    <row r="556" ht="16.5" customHeight="1" x14ac:dyDescent="0.3"/>
    <row r="557" ht="21.15" customHeight="1" x14ac:dyDescent="0.3"/>
    <row r="558" ht="16.5" customHeight="1" x14ac:dyDescent="0.3"/>
    <row r="559" ht="21.15" customHeight="1" x14ac:dyDescent="0.3"/>
    <row r="560" ht="16.5" customHeight="1" x14ac:dyDescent="0.3"/>
    <row r="561" ht="21.15" customHeight="1" x14ac:dyDescent="0.3"/>
    <row r="562" ht="16.5" customHeight="1" x14ac:dyDescent="0.3"/>
    <row r="563" ht="21.15" customHeight="1" x14ac:dyDescent="0.3"/>
    <row r="564" ht="16.5" customHeight="1" x14ac:dyDescent="0.3"/>
    <row r="565" ht="21.15" customHeight="1" x14ac:dyDescent="0.3"/>
    <row r="566" ht="16.5" customHeight="1" x14ac:dyDescent="0.3"/>
    <row r="567" ht="21.15" customHeight="1" x14ac:dyDescent="0.3"/>
    <row r="568" ht="16.5" customHeight="1" x14ac:dyDescent="0.3"/>
    <row r="569" ht="21.15" customHeight="1" x14ac:dyDescent="0.3"/>
    <row r="570" ht="16.5" customHeight="1" x14ac:dyDescent="0.3"/>
    <row r="571" ht="21.15" customHeight="1" x14ac:dyDescent="0.3"/>
    <row r="572" ht="16.5" customHeight="1" x14ac:dyDescent="0.3"/>
    <row r="573" ht="21.15" customHeight="1" x14ac:dyDescent="0.3"/>
    <row r="574" ht="16.5" customHeight="1" x14ac:dyDescent="0.3"/>
    <row r="575" ht="21.15" customHeight="1" x14ac:dyDescent="0.3"/>
    <row r="576" ht="16.5" customHeight="1" x14ac:dyDescent="0.3"/>
    <row r="577" ht="21.15" customHeight="1" x14ac:dyDescent="0.3"/>
    <row r="578" ht="16.5" customHeight="1" x14ac:dyDescent="0.3"/>
    <row r="579" ht="16.5" customHeight="1" x14ac:dyDescent="0.3"/>
    <row r="580" ht="21.15" customHeight="1" x14ac:dyDescent="0.3"/>
    <row r="581" ht="21.15" customHeight="1" x14ac:dyDescent="0.3"/>
    <row r="582" ht="21.15" customHeight="1" x14ac:dyDescent="0.3"/>
    <row r="583" ht="21.15" customHeight="1" x14ac:dyDescent="0.3"/>
    <row r="584" ht="21.15" customHeight="1" x14ac:dyDescent="0.3"/>
    <row r="585" ht="21.15" customHeight="1" x14ac:dyDescent="0.3"/>
    <row r="586" ht="21.15" customHeight="1" x14ac:dyDescent="0.3"/>
    <row r="587" ht="21.15" customHeight="1" x14ac:dyDescent="0.3"/>
    <row r="588" ht="21.15" customHeight="1" x14ac:dyDescent="0.3"/>
    <row r="589" ht="21.15" customHeight="1" x14ac:dyDescent="0.3"/>
    <row r="590" ht="21.15" customHeight="1" x14ac:dyDescent="0.3"/>
    <row r="591" ht="21.15" customHeight="1" x14ac:dyDescent="0.3"/>
    <row r="592" ht="21.15" customHeight="1" x14ac:dyDescent="0.3"/>
    <row r="593" ht="21.15" customHeight="1" x14ac:dyDescent="0.3"/>
    <row r="594" ht="21.15" customHeight="1" x14ac:dyDescent="0.3"/>
    <row r="595" ht="21.15" customHeight="1" x14ac:dyDescent="0.3"/>
    <row r="596" ht="21.15" customHeight="1" x14ac:dyDescent="0.3"/>
  </sheetData>
  <dataValidations xWindow="1280" yWindow="375" count="1">
    <dataValidation type="decimal" operator="lessThanOrEqual" allowBlank="1" showInputMessage="1" showErrorMessage="1" errorTitle="Manual Input" error="You must enter a valid number from zero to the maximum allowance of EU contribution." promptTitle="Manual Input" prompt="Enter the amount of requested EU contribution." sqref="R5" xr:uid="{00000000-0002-0000-0900-000000000000}">
      <formula1>$Q$5</formula1>
    </dataValidation>
  </dataValidations>
  <pageMargins left="0.25" right="0.25" top="0.75" bottom="0.75" header="0.3" footer="0.3"/>
  <pageSetup paperSize="9" scale="4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D3F4-C05B-4C79-BB61-29652D968C9B}">
  <dimension ref="B1:K16"/>
  <sheetViews>
    <sheetView showGridLines="0" tabSelected="1" zoomScale="98" zoomScaleNormal="98" workbookViewId="0">
      <selection activeCell="C4" sqref="C4"/>
    </sheetView>
  </sheetViews>
  <sheetFormatPr defaultRowHeight="14.4" x14ac:dyDescent="0.3"/>
  <cols>
    <col min="2" max="2" width="19.5546875" bestFit="1" customWidth="1"/>
    <col min="3" max="3" width="20.88671875" customWidth="1"/>
    <col min="4" max="4" width="24.44140625" customWidth="1"/>
    <col min="5" max="5" width="20" customWidth="1"/>
    <col min="6" max="6" width="24.6640625" customWidth="1"/>
    <col min="7" max="7" width="20" customWidth="1"/>
    <col min="8" max="8" width="24.5546875" customWidth="1"/>
    <col min="9" max="9" width="20" customWidth="1"/>
    <col min="10" max="10" width="24.109375" customWidth="1"/>
    <col min="11" max="11" width="15.33203125" customWidth="1"/>
  </cols>
  <sheetData>
    <row r="1" spans="2:11" x14ac:dyDescent="0.3">
      <c r="C1" s="170"/>
      <c r="D1" s="170"/>
      <c r="E1" s="170"/>
      <c r="F1" s="170"/>
      <c r="G1" s="170"/>
      <c r="H1" s="170"/>
      <c r="I1" s="170"/>
      <c r="J1" s="169"/>
    </row>
    <row r="2" spans="2:11" x14ac:dyDescent="0.3">
      <c r="C2" s="215" t="s">
        <v>67</v>
      </c>
      <c r="D2" s="215"/>
      <c r="E2" s="215" t="s">
        <v>68</v>
      </c>
      <c r="F2" s="215"/>
      <c r="G2" s="215" t="s">
        <v>69</v>
      </c>
      <c r="H2" s="215"/>
      <c r="I2" s="215" t="s">
        <v>70</v>
      </c>
      <c r="J2" s="215"/>
    </row>
    <row r="3" spans="2:11" x14ac:dyDescent="0.3">
      <c r="C3" s="172" t="s">
        <v>71</v>
      </c>
      <c r="D3" s="172" t="s">
        <v>72</v>
      </c>
      <c r="E3" s="172" t="s">
        <v>71</v>
      </c>
      <c r="F3" s="172" t="s">
        <v>72</v>
      </c>
      <c r="G3" s="172" t="s">
        <v>71</v>
      </c>
      <c r="H3" s="172" t="s">
        <v>72</v>
      </c>
      <c r="I3" s="172" t="s">
        <v>71</v>
      </c>
      <c r="J3" s="172" t="s">
        <v>72</v>
      </c>
    </row>
    <row r="4" spans="2:11" x14ac:dyDescent="0.3">
      <c r="B4" s="83" t="s">
        <v>73</v>
      </c>
      <c r="C4" s="197"/>
      <c r="D4" s="177">
        <f>C$12*C4</f>
        <v>0</v>
      </c>
      <c r="E4" s="197"/>
      <c r="F4" s="177">
        <f>C$13*E4</f>
        <v>0</v>
      </c>
      <c r="G4" s="197"/>
      <c r="H4" s="177">
        <f>C$14*G4</f>
        <v>0</v>
      </c>
      <c r="I4" s="197"/>
      <c r="J4" s="177">
        <f>C$15*I4</f>
        <v>0</v>
      </c>
      <c r="K4" s="180">
        <f>SUM(D4,F4,H4,J4)</f>
        <v>0</v>
      </c>
    </row>
    <row r="5" spans="2:11" x14ac:dyDescent="0.3">
      <c r="B5" s="1" t="s">
        <v>74</v>
      </c>
      <c r="C5" s="197"/>
      <c r="D5" s="177">
        <f t="shared" ref="D5:D8" si="0">C$12*C5</f>
        <v>0</v>
      </c>
      <c r="E5" s="197"/>
      <c r="F5" s="177">
        <f t="shared" ref="F5:F8" si="1">C$13*E5</f>
        <v>0</v>
      </c>
      <c r="G5" s="197"/>
      <c r="H5" s="177">
        <f t="shared" ref="H5:H8" si="2">C$14*G5</f>
        <v>0</v>
      </c>
      <c r="I5" s="197"/>
      <c r="J5" s="177">
        <f t="shared" ref="J5:J8" si="3">C$15*I5</f>
        <v>0</v>
      </c>
      <c r="K5" s="180">
        <f t="shared" ref="K5:K8" si="4">SUM(D5,F5,H5,J5)</f>
        <v>0</v>
      </c>
    </row>
    <row r="6" spans="2:11" x14ac:dyDescent="0.3">
      <c r="B6" s="1" t="s">
        <v>75</v>
      </c>
      <c r="C6" s="197"/>
      <c r="D6" s="177">
        <f t="shared" si="0"/>
        <v>0</v>
      </c>
      <c r="E6" s="197"/>
      <c r="F6" s="177">
        <f t="shared" si="1"/>
        <v>0</v>
      </c>
      <c r="G6" s="197"/>
      <c r="H6" s="177">
        <f t="shared" si="2"/>
        <v>0</v>
      </c>
      <c r="I6" s="197"/>
      <c r="J6" s="177">
        <f t="shared" si="3"/>
        <v>0</v>
      </c>
      <c r="K6" s="180">
        <f t="shared" si="4"/>
        <v>0</v>
      </c>
    </row>
    <row r="7" spans="2:11" x14ac:dyDescent="0.3">
      <c r="B7" s="1" t="s">
        <v>76</v>
      </c>
      <c r="C7" s="197"/>
      <c r="D7" s="177">
        <f t="shared" si="0"/>
        <v>0</v>
      </c>
      <c r="E7" s="197"/>
      <c r="F7" s="177">
        <f t="shared" si="1"/>
        <v>0</v>
      </c>
      <c r="G7" s="197"/>
      <c r="H7" s="177">
        <f t="shared" si="2"/>
        <v>0</v>
      </c>
      <c r="I7" s="197"/>
      <c r="J7" s="177">
        <f t="shared" si="3"/>
        <v>0</v>
      </c>
      <c r="K7" s="180">
        <f t="shared" si="4"/>
        <v>0</v>
      </c>
    </row>
    <row r="8" spans="2:11" x14ac:dyDescent="0.3">
      <c r="B8" s="1" t="s">
        <v>77</v>
      </c>
      <c r="C8" s="197"/>
      <c r="D8" s="177">
        <f t="shared" si="0"/>
        <v>0</v>
      </c>
      <c r="E8" s="197"/>
      <c r="F8" s="177">
        <f t="shared" si="1"/>
        <v>0</v>
      </c>
      <c r="G8" s="197"/>
      <c r="H8" s="177">
        <f t="shared" si="2"/>
        <v>0</v>
      </c>
      <c r="I8" s="197"/>
      <c r="J8" s="177">
        <f t="shared" si="3"/>
        <v>0</v>
      </c>
      <c r="K8" s="180">
        <f t="shared" si="4"/>
        <v>0</v>
      </c>
    </row>
    <row r="9" spans="2:11" x14ac:dyDescent="0.3">
      <c r="B9" s="174" t="s">
        <v>78</v>
      </c>
      <c r="C9" s="175">
        <f>SUM(C4:C8)</f>
        <v>0</v>
      </c>
      <c r="D9" s="176">
        <f>SUM(D4:D8)</f>
        <v>0</v>
      </c>
      <c r="E9" s="175">
        <f t="shared" ref="E9:J9" si="5">SUM(E4:E8)</f>
        <v>0</v>
      </c>
      <c r="F9" s="176">
        <f t="shared" si="5"/>
        <v>0</v>
      </c>
      <c r="G9" s="175">
        <f t="shared" si="5"/>
        <v>0</v>
      </c>
      <c r="H9" s="176">
        <f t="shared" si="5"/>
        <v>0</v>
      </c>
      <c r="I9" s="175">
        <f t="shared" si="5"/>
        <v>0</v>
      </c>
      <c r="J9" s="176">
        <f t="shared" si="5"/>
        <v>0</v>
      </c>
      <c r="K9" s="181">
        <f>SUM(K4:K8)</f>
        <v>0</v>
      </c>
    </row>
    <row r="11" spans="2:11" ht="28.8" x14ac:dyDescent="0.3">
      <c r="C11" s="173" t="s">
        <v>79</v>
      </c>
    </row>
    <row r="12" spans="2:11" x14ac:dyDescent="0.3">
      <c r="B12" s="1" t="s">
        <v>80</v>
      </c>
      <c r="C12" s="192">
        <f>C16*5%</f>
        <v>3000</v>
      </c>
    </row>
    <row r="13" spans="2:11" x14ac:dyDescent="0.3">
      <c r="B13" s="1" t="s">
        <v>81</v>
      </c>
      <c r="C13" s="192">
        <f>C16*30%</f>
        <v>18000</v>
      </c>
    </row>
    <row r="14" spans="2:11" x14ac:dyDescent="0.3">
      <c r="B14" s="1" t="s">
        <v>82</v>
      </c>
      <c r="C14" s="192">
        <f>C16*15%</f>
        <v>9000</v>
      </c>
    </row>
    <row r="15" spans="2:11" x14ac:dyDescent="0.3">
      <c r="B15" s="1" t="s">
        <v>83</v>
      </c>
      <c r="C15" s="192">
        <f>C16*50%</f>
        <v>30000</v>
      </c>
    </row>
    <row r="16" spans="2:11" x14ac:dyDescent="0.3">
      <c r="B16" s="174" t="s">
        <v>84</v>
      </c>
      <c r="C16" s="193">
        <v>60000</v>
      </c>
    </row>
  </sheetData>
  <sheetProtection algorithmName="SHA-512" hashValue="jnVmh5VUvsnbTRUR5deXkJmuvbI6cq7hfQR7JLiheC/bSuKaTPrILuik5lKK8KgHsxrRgvghbV0+Rbd57baT5A==" saltValue="4lHkec2oKevVT6G6M6/fAw==" spinCount="100000" sheet="1" selectLockedCells="1"/>
  <mergeCells count="4">
    <mergeCell ref="C2:D2"/>
    <mergeCell ref="E2:F2"/>
    <mergeCell ref="G2:H2"/>
    <mergeCell ref="I2:J2"/>
  </mergeCells>
  <phoneticPr fontId="30" type="noConversion"/>
  <conditionalFormatting sqref="C9 E9 G9 I9">
    <cfRule type="cellIs" dxfId="8" priority="6" operator="lessThan">
      <formula>1</formula>
    </cfRule>
  </conditionalFormatting>
  <conditionalFormatting sqref="D9">
    <cfRule type="cellIs" dxfId="7" priority="5" operator="greaterThan">
      <formula>$C$12</formula>
    </cfRule>
  </conditionalFormatting>
  <conditionalFormatting sqref="F9">
    <cfRule type="cellIs" dxfId="6" priority="4" operator="greaterThan">
      <formula>$C$13</formula>
    </cfRule>
  </conditionalFormatting>
  <conditionalFormatting sqref="H9">
    <cfRule type="cellIs" dxfId="5" priority="3" operator="greaterThan">
      <formula>$C$14</formula>
    </cfRule>
  </conditionalFormatting>
  <conditionalFormatting sqref="J9">
    <cfRule type="cellIs" dxfId="4" priority="2" operator="greaterThan">
      <formula>$C$15</formula>
    </cfRule>
  </conditionalFormatting>
  <conditionalFormatting sqref="K9">
    <cfRule type="cellIs" dxfId="3" priority="1" operator="greaterThan">
      <formula>$C$16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P84"/>
  <sheetViews>
    <sheetView zoomScale="80" zoomScaleNormal="80" workbookViewId="0">
      <pane ySplit="3" topLeftCell="A4" activePane="bottomLeft" state="frozenSplit"/>
      <selection pane="bottomLeft" activeCell="I7" sqref="I7:L7"/>
    </sheetView>
  </sheetViews>
  <sheetFormatPr defaultColWidth="9.109375" defaultRowHeight="14.4" x14ac:dyDescent="0.3"/>
  <cols>
    <col min="1" max="1" width="100.6640625" style="12" customWidth="1"/>
    <col min="2" max="2" width="10.109375" style="44" customWidth="1"/>
    <col min="3" max="3" width="15.109375" style="44" hidden="1" customWidth="1"/>
    <col min="4" max="4" width="15.6640625" style="44" customWidth="1"/>
    <col min="5" max="5" width="10.109375" style="44" customWidth="1"/>
    <col min="6" max="6" width="15.109375" style="44" hidden="1" customWidth="1"/>
    <col min="7" max="7" width="15.6640625" style="44" customWidth="1"/>
    <col min="8" max="8" width="1.88671875" style="42" customWidth="1"/>
    <col min="9" max="9" width="18" style="42" customWidth="1"/>
    <col min="10" max="11" width="15.6640625" style="42" customWidth="1"/>
    <col min="12" max="12" width="20.6640625" style="42" customWidth="1"/>
    <col min="13" max="13" width="1.88671875" style="30" customWidth="1"/>
    <col min="14" max="14" width="20.6640625" style="12" customWidth="1"/>
    <col min="15" max="16384" width="9.109375" style="12"/>
  </cols>
  <sheetData>
    <row r="1" spans="1:16" ht="23.4" x14ac:dyDescent="0.45">
      <c r="A1" s="22" t="s">
        <v>85</v>
      </c>
      <c r="B1" s="23"/>
      <c r="C1" s="24"/>
      <c r="D1" s="25"/>
      <c r="E1" s="23"/>
      <c r="F1" s="24"/>
      <c r="G1" s="25"/>
      <c r="H1" s="26"/>
      <c r="I1" s="26"/>
      <c r="J1" s="26"/>
      <c r="K1" s="26"/>
      <c r="L1" s="26"/>
      <c r="M1" s="26"/>
      <c r="N1" s="27"/>
    </row>
    <row r="2" spans="1:16" s="78" customFormat="1" ht="30.15" customHeight="1" x14ac:dyDescent="0.3">
      <c r="B2" s="216" t="s">
        <v>86</v>
      </c>
      <c r="C2" s="217"/>
      <c r="D2" s="218"/>
      <c r="E2" s="216" t="s">
        <v>87</v>
      </c>
      <c r="F2" s="217"/>
      <c r="G2" s="218"/>
      <c r="H2" s="79"/>
      <c r="I2" s="29"/>
      <c r="J2" s="222" t="s">
        <v>88</v>
      </c>
      <c r="K2" s="223"/>
      <c r="L2" s="89"/>
      <c r="M2" s="79"/>
      <c r="N2" s="31"/>
    </row>
    <row r="3" spans="1:16" s="78" customFormat="1" ht="28.8" x14ac:dyDescent="0.3">
      <c r="A3" s="32" t="s">
        <v>89</v>
      </c>
      <c r="B3" s="45" t="s">
        <v>90</v>
      </c>
      <c r="C3" s="80" t="s">
        <v>91</v>
      </c>
      <c r="D3" s="45" t="s">
        <v>92</v>
      </c>
      <c r="E3" s="48" t="s">
        <v>90</v>
      </c>
      <c r="F3" s="81" t="s">
        <v>91</v>
      </c>
      <c r="G3" s="48" t="s">
        <v>93</v>
      </c>
      <c r="H3" s="79"/>
      <c r="I3" s="82"/>
      <c r="J3" s="80" t="s">
        <v>94</v>
      </c>
      <c r="K3" s="80" t="s">
        <v>95</v>
      </c>
      <c r="L3" s="80" t="s">
        <v>96</v>
      </c>
      <c r="M3" s="79"/>
      <c r="N3" s="31" t="s">
        <v>97</v>
      </c>
    </row>
    <row r="4" spans="1:16" s="28" customFormat="1" x14ac:dyDescent="0.3">
      <c r="A4" s="33"/>
      <c r="B4" s="34"/>
      <c r="C4" s="35"/>
      <c r="D4" s="36"/>
      <c r="E4" s="34"/>
      <c r="F4" s="35"/>
      <c r="G4" s="36"/>
      <c r="H4" s="37"/>
      <c r="I4" s="37"/>
      <c r="J4" s="37"/>
      <c r="K4" s="37"/>
      <c r="L4" s="37"/>
      <c r="M4" s="38"/>
      <c r="N4" s="39"/>
    </row>
    <row r="5" spans="1:16" ht="21" x14ac:dyDescent="0.3">
      <c r="A5" s="219"/>
      <c r="B5" s="220"/>
      <c r="C5" s="220"/>
      <c r="D5" s="220"/>
      <c r="E5" s="220"/>
      <c r="F5" s="220"/>
      <c r="G5" s="220"/>
      <c r="H5" s="220"/>
      <c r="I5" s="220"/>
      <c r="J5" s="220"/>
      <c r="K5" s="220"/>
      <c r="L5" s="220"/>
      <c r="M5" s="220"/>
      <c r="N5" s="221"/>
    </row>
    <row r="6" spans="1:16" x14ac:dyDescent="0.3">
      <c r="A6" s="11"/>
      <c r="B6" s="11"/>
      <c r="C6" s="11"/>
      <c r="D6" s="11"/>
      <c r="E6" s="11"/>
      <c r="F6" s="11"/>
      <c r="G6" s="11"/>
      <c r="H6" s="11"/>
      <c r="I6" s="11"/>
      <c r="J6" s="11"/>
      <c r="K6" s="11"/>
      <c r="L6" s="11"/>
      <c r="M6" s="11"/>
      <c r="N6" s="11"/>
    </row>
    <row r="7" spans="1:16" x14ac:dyDescent="0.3">
      <c r="A7" s="15" t="s">
        <v>98</v>
      </c>
      <c r="B7" s="5"/>
      <c r="C7" s="16"/>
      <c r="D7" s="17"/>
      <c r="E7" s="5"/>
      <c r="F7" s="16"/>
      <c r="G7" s="17"/>
      <c r="H7" s="30"/>
      <c r="I7" s="40"/>
      <c r="J7" s="19"/>
      <c r="K7" s="19"/>
      <c r="L7" s="19"/>
      <c r="N7" s="40"/>
    </row>
    <row r="8" spans="1:16" x14ac:dyDescent="0.3">
      <c r="A8" s="11" t="s">
        <v>99</v>
      </c>
      <c r="B8" s="7"/>
      <c r="C8" s="8"/>
      <c r="D8" s="18"/>
      <c r="E8" s="9"/>
      <c r="F8" s="10"/>
      <c r="G8" s="19"/>
      <c r="H8" s="30"/>
      <c r="I8" s="40"/>
      <c r="J8" s="19"/>
      <c r="K8" s="19"/>
      <c r="L8" s="19"/>
      <c r="N8" s="40"/>
    </row>
    <row r="9" spans="1:16" x14ac:dyDescent="0.3">
      <c r="A9" s="141" t="s">
        <v>100</v>
      </c>
      <c r="B9" s="18" t="e">
        <f>#REF!+#REF!+#REF!+#REF!+#REF!+#REF!+#REF!+#REF!+#REF!+#REF!</f>
        <v>#REF!</v>
      </c>
      <c r="C9" s="8"/>
      <c r="D9" s="18" t="e">
        <f>#REF!+#REF!+#REF!+#REF!+#REF!+#REF!+#REF!+#REF!+#REF!+#REF!</f>
        <v>#REF!</v>
      </c>
      <c r="E9" s="19" t="e">
        <f>#REF!+#REF!+#REF!+#REF!+#REF!+#REF!+#REF!+#REF!+#REF!+#REF!</f>
        <v>#REF!</v>
      </c>
      <c r="F9" s="10"/>
      <c r="G9" s="19" t="e">
        <f>#REF!+#REF!+#REF!+#REF!+#REF!+#REF!+#REF!+#REF!+#REF!+#REF!</f>
        <v>#REF!</v>
      </c>
      <c r="H9" s="30"/>
      <c r="I9" s="40" t="e">
        <f t="shared" ref="I9:I16" si="0">D9+G9</f>
        <v>#REF!</v>
      </c>
      <c r="J9" s="19" t="e">
        <f t="shared" ref="J9:J16" si="1">E9+B9</f>
        <v>#REF!</v>
      </c>
      <c r="K9" s="19" t="e">
        <f t="shared" ref="K9:K16" si="2">IF(J9&gt;0,L9/J9," ")</f>
        <v>#REF!</v>
      </c>
      <c r="L9" s="19" t="e">
        <f t="shared" ref="L9:L16" si="3">G9+D9</f>
        <v>#REF!</v>
      </c>
      <c r="N9" s="40" t="e">
        <f t="shared" ref="N9:N16" si="4">D9+G9</f>
        <v>#REF!</v>
      </c>
      <c r="P9" s="14"/>
    </row>
    <row r="10" spans="1:16" x14ac:dyDescent="0.3">
      <c r="A10" s="141" t="s">
        <v>101</v>
      </c>
      <c r="B10" s="18" t="e">
        <f>#REF!+#REF!+#REF!+#REF!+#REF!+#REF!+#REF!+#REF!+#REF!+#REF!</f>
        <v>#REF!</v>
      </c>
      <c r="C10" s="8"/>
      <c r="D10" s="18" t="e">
        <f>#REF!+#REF!+#REF!+#REF!+#REF!+#REF!+#REF!+#REF!+#REF!+#REF!</f>
        <v>#REF!</v>
      </c>
      <c r="E10" s="19" t="e">
        <f>#REF!+#REF!+#REF!+#REF!+#REF!+#REF!+#REF!+#REF!+#REF!+#REF!</f>
        <v>#REF!</v>
      </c>
      <c r="F10" s="10"/>
      <c r="G10" s="19" t="e">
        <f>#REF!+#REF!+#REF!+#REF!+#REF!+#REF!+#REF!+#REF!+#REF!+#REF!</f>
        <v>#REF!</v>
      </c>
      <c r="H10" s="30"/>
      <c r="I10" s="40" t="e">
        <f t="shared" si="0"/>
        <v>#REF!</v>
      </c>
      <c r="J10" s="19" t="e">
        <f t="shared" si="1"/>
        <v>#REF!</v>
      </c>
      <c r="K10" s="19" t="e">
        <f t="shared" si="2"/>
        <v>#REF!</v>
      </c>
      <c r="L10" s="19" t="e">
        <f t="shared" si="3"/>
        <v>#REF!</v>
      </c>
      <c r="N10" s="40" t="e">
        <f t="shared" si="4"/>
        <v>#REF!</v>
      </c>
    </row>
    <row r="11" spans="1:16" x14ac:dyDescent="0.3">
      <c r="A11" s="141" t="s">
        <v>102</v>
      </c>
      <c r="B11" s="18" t="e">
        <f>#REF!+#REF!+#REF!+#REF!+#REF!+#REF!+#REF!+#REF!+#REF!+#REF!</f>
        <v>#REF!</v>
      </c>
      <c r="C11" s="8"/>
      <c r="D11" s="18" t="e">
        <f>#REF!+#REF!+#REF!+#REF!+#REF!+#REF!+#REF!+#REF!+#REF!+#REF!</f>
        <v>#REF!</v>
      </c>
      <c r="E11" s="19" t="e">
        <f>#REF!+#REF!+#REF!+#REF!+#REF!+#REF!+#REF!+#REF!+#REF!+#REF!</f>
        <v>#REF!</v>
      </c>
      <c r="F11" s="10"/>
      <c r="G11" s="19" t="e">
        <f>#REF!+#REF!+#REF!+#REF!+#REF!+#REF!+#REF!+#REF!+#REF!+#REF!</f>
        <v>#REF!</v>
      </c>
      <c r="H11" s="30"/>
      <c r="I11" s="40" t="e">
        <f t="shared" si="0"/>
        <v>#REF!</v>
      </c>
      <c r="J11" s="19" t="e">
        <f t="shared" si="1"/>
        <v>#REF!</v>
      </c>
      <c r="K11" s="19" t="e">
        <f t="shared" si="2"/>
        <v>#REF!</v>
      </c>
      <c r="L11" s="19" t="e">
        <f t="shared" si="3"/>
        <v>#REF!</v>
      </c>
      <c r="N11" s="40" t="e">
        <f t="shared" si="4"/>
        <v>#REF!</v>
      </c>
    </row>
    <row r="12" spans="1:16" x14ac:dyDescent="0.3">
      <c r="A12" s="141" t="s">
        <v>103</v>
      </c>
      <c r="B12" s="18" t="e">
        <f>#REF!+#REF!+#REF!+#REF!+#REF!+#REF!+#REF!+#REF!+#REF!+#REF!</f>
        <v>#REF!</v>
      </c>
      <c r="C12" s="8"/>
      <c r="D12" s="18" t="e">
        <f>#REF!+#REF!+#REF!+#REF!+#REF!+#REF!+#REF!+#REF!+#REF!+#REF!</f>
        <v>#REF!</v>
      </c>
      <c r="E12" s="19" t="e">
        <f>#REF!+#REF!+#REF!+#REF!+#REF!+#REF!+#REF!+#REF!+#REF!+#REF!</f>
        <v>#REF!</v>
      </c>
      <c r="F12" s="10"/>
      <c r="G12" s="19" t="e">
        <f>#REF!+#REF!+#REF!+#REF!+#REF!+#REF!+#REF!+#REF!+#REF!+#REF!</f>
        <v>#REF!</v>
      </c>
      <c r="H12" s="30"/>
      <c r="I12" s="40" t="e">
        <f t="shared" si="0"/>
        <v>#REF!</v>
      </c>
      <c r="J12" s="19" t="e">
        <f t="shared" si="1"/>
        <v>#REF!</v>
      </c>
      <c r="K12" s="19" t="e">
        <f t="shared" si="2"/>
        <v>#REF!</v>
      </c>
      <c r="L12" s="19" t="e">
        <f t="shared" si="3"/>
        <v>#REF!</v>
      </c>
      <c r="N12" s="40" t="e">
        <f t="shared" si="4"/>
        <v>#REF!</v>
      </c>
    </row>
    <row r="13" spans="1:16" x14ac:dyDescent="0.3">
      <c r="A13" s="141" t="s">
        <v>104</v>
      </c>
      <c r="B13" s="18" t="e">
        <f>#REF!+#REF!+#REF!+#REF!+#REF!+#REF!+#REF!+#REF!+#REF!+#REF!</f>
        <v>#REF!</v>
      </c>
      <c r="C13" s="8"/>
      <c r="D13" s="18" t="e">
        <f>#REF!+#REF!+#REF!+#REF!+#REF!+#REF!+#REF!+#REF!+#REF!+#REF!</f>
        <v>#REF!</v>
      </c>
      <c r="E13" s="19" t="e">
        <f>#REF!+#REF!+#REF!+#REF!+#REF!+#REF!+#REF!+#REF!+#REF!+#REF!</f>
        <v>#REF!</v>
      </c>
      <c r="F13" s="10"/>
      <c r="G13" s="19" t="e">
        <f>#REF!+#REF!+#REF!+#REF!+#REF!+#REF!+#REF!+#REF!+#REF!+#REF!</f>
        <v>#REF!</v>
      </c>
      <c r="H13" s="30"/>
      <c r="I13" s="40" t="e">
        <f t="shared" si="0"/>
        <v>#REF!</v>
      </c>
      <c r="J13" s="19" t="e">
        <f t="shared" si="1"/>
        <v>#REF!</v>
      </c>
      <c r="K13" s="19" t="e">
        <f t="shared" si="2"/>
        <v>#REF!</v>
      </c>
      <c r="L13" s="19" t="e">
        <f t="shared" si="3"/>
        <v>#REF!</v>
      </c>
      <c r="N13" s="40" t="e">
        <f t="shared" si="4"/>
        <v>#REF!</v>
      </c>
    </row>
    <row r="14" spans="1:16" x14ac:dyDescent="0.3">
      <c r="A14" s="11" t="s">
        <v>105</v>
      </c>
      <c r="B14" s="18" t="e">
        <f>#REF!+#REF!+#REF!+#REF!+#REF!+#REF!+#REF!+#REF!+#REF!+#REF!</f>
        <v>#REF!</v>
      </c>
      <c r="C14" s="8"/>
      <c r="D14" s="18" t="e">
        <f>#REF!+#REF!+#REF!+#REF!+#REF!+#REF!+#REF!+#REF!+#REF!+#REF!</f>
        <v>#REF!</v>
      </c>
      <c r="E14" s="19" t="e">
        <f>#REF!+#REF!+#REF!+#REF!+#REF!+#REF!+#REF!+#REF!+#REF!+#REF!</f>
        <v>#REF!</v>
      </c>
      <c r="F14" s="10"/>
      <c r="G14" s="19" t="e">
        <f>#REF!+#REF!+#REF!+#REF!+#REF!+#REF!+#REF!+#REF!+#REF!+#REF!</f>
        <v>#REF!</v>
      </c>
      <c r="H14" s="30"/>
      <c r="I14" s="40" t="e">
        <f t="shared" si="0"/>
        <v>#REF!</v>
      </c>
      <c r="J14" s="19" t="e">
        <f t="shared" si="1"/>
        <v>#REF!</v>
      </c>
      <c r="K14" s="19" t="e">
        <f t="shared" si="2"/>
        <v>#REF!</v>
      </c>
      <c r="L14" s="19" t="e">
        <f t="shared" si="3"/>
        <v>#REF!</v>
      </c>
      <c r="N14" s="40" t="e">
        <f t="shared" si="4"/>
        <v>#REF!</v>
      </c>
    </row>
    <row r="15" spans="1:16" x14ac:dyDescent="0.3">
      <c r="A15" s="11" t="s">
        <v>106</v>
      </c>
      <c r="B15" s="18" t="e">
        <f>#REF!+#REF!+#REF!+#REF!+#REF!+#REF!+#REF!+#REF!+#REF!+#REF!</f>
        <v>#REF!</v>
      </c>
      <c r="C15" s="8"/>
      <c r="D15" s="18" t="e">
        <f>#REF!+#REF!+#REF!+#REF!+#REF!+#REF!+#REF!+#REF!+#REF!+#REF!</f>
        <v>#REF!</v>
      </c>
      <c r="E15" s="19" t="e">
        <f>#REF!+#REF!+#REF!+#REF!+#REF!+#REF!+#REF!+#REF!+#REF!+#REF!</f>
        <v>#REF!</v>
      </c>
      <c r="F15" s="10"/>
      <c r="G15" s="19" t="e">
        <f>#REF!+#REF!+#REF!+#REF!+#REF!+#REF!+#REF!+#REF!+#REF!+#REF!</f>
        <v>#REF!</v>
      </c>
      <c r="H15" s="30"/>
      <c r="I15" s="40" t="e">
        <f t="shared" si="0"/>
        <v>#REF!</v>
      </c>
      <c r="J15" s="19" t="e">
        <f t="shared" si="1"/>
        <v>#REF!</v>
      </c>
      <c r="K15" s="19" t="e">
        <f t="shared" si="2"/>
        <v>#REF!</v>
      </c>
      <c r="L15" s="19" t="e">
        <f t="shared" si="3"/>
        <v>#REF!</v>
      </c>
      <c r="M15" s="12"/>
      <c r="N15" s="40" t="e">
        <f t="shared" si="4"/>
        <v>#REF!</v>
      </c>
    </row>
    <row r="16" spans="1:16" x14ac:dyDescent="0.3">
      <c r="A16" s="11" t="s">
        <v>107</v>
      </c>
      <c r="B16" s="18" t="e">
        <f>#REF!+#REF!+#REF!+#REF!+#REF!+#REF!+#REF!+#REF!+#REF!+#REF!</f>
        <v>#REF!</v>
      </c>
      <c r="C16" s="8"/>
      <c r="D16" s="18" t="e">
        <f>#REF!+#REF!+#REF!+#REF!+#REF!+#REF!+#REF!+#REF!+#REF!+#REF!</f>
        <v>#REF!</v>
      </c>
      <c r="E16" s="19" t="e">
        <f>#REF!+#REF!+#REF!+#REF!+#REF!+#REF!+#REF!+#REF!+#REF!+#REF!</f>
        <v>#REF!</v>
      </c>
      <c r="F16" s="10"/>
      <c r="G16" s="19" t="e">
        <f>#REF!+#REF!+#REF!+#REF!+#REF!+#REF!+#REF!+#REF!+#REF!+#REF!</f>
        <v>#REF!</v>
      </c>
      <c r="H16" s="30"/>
      <c r="I16" s="40" t="e">
        <f t="shared" si="0"/>
        <v>#REF!</v>
      </c>
      <c r="J16" s="19" t="e">
        <f t="shared" si="1"/>
        <v>#REF!</v>
      </c>
      <c r="K16" s="19" t="e">
        <f t="shared" si="2"/>
        <v>#REF!</v>
      </c>
      <c r="L16" s="19" t="e">
        <f t="shared" si="3"/>
        <v>#REF!</v>
      </c>
      <c r="M16" s="12"/>
      <c r="N16" s="40" t="e">
        <f t="shared" si="4"/>
        <v>#REF!</v>
      </c>
    </row>
    <row r="17" spans="1:14" x14ac:dyDescent="0.3">
      <c r="A17" s="15" t="s">
        <v>108</v>
      </c>
      <c r="B17" s="5"/>
      <c r="C17" s="16"/>
      <c r="D17" s="17"/>
      <c r="E17" s="5"/>
      <c r="F17" s="16"/>
      <c r="G17" s="17"/>
      <c r="H17" s="12"/>
      <c r="I17" s="40"/>
      <c r="J17" s="19"/>
      <c r="K17" s="19"/>
      <c r="L17" s="19"/>
      <c r="N17" s="40"/>
    </row>
    <row r="18" spans="1:14" x14ac:dyDescent="0.3">
      <c r="A18" s="13"/>
      <c r="B18" s="18" t="e">
        <f>#REF!+#REF!+#REF!+#REF!+#REF!+#REF!+#REF!+#REF!+#REF!+#REF!</f>
        <v>#REF!</v>
      </c>
      <c r="C18" s="8"/>
      <c r="D18" s="18" t="e">
        <f>#REF!+#REF!+#REF!+#REF!+#REF!+#REF!+#REF!+#REF!+#REF!+#REF!</f>
        <v>#REF!</v>
      </c>
      <c r="E18" s="19" t="e">
        <f>#REF!+#REF!+#REF!+#REF!+#REF!+#REF!+#REF!+#REF!+#REF!+#REF!</f>
        <v>#REF!</v>
      </c>
      <c r="F18" s="10"/>
      <c r="G18" s="19" t="e">
        <f>#REF!+#REF!+#REF!+#REF!+#REF!+#REF!+#REF!+#REF!+#REF!+#REF!</f>
        <v>#REF!</v>
      </c>
      <c r="H18" s="30"/>
      <c r="I18" s="40" t="e">
        <f>D18+G18</f>
        <v>#REF!</v>
      </c>
      <c r="J18" s="19" t="e">
        <f>E18+B18</f>
        <v>#REF!</v>
      </c>
      <c r="K18" s="19" t="e">
        <f>IF(J18&gt;0,L18/J18," ")</f>
        <v>#REF!</v>
      </c>
      <c r="L18" s="19" t="e">
        <f>G18+D18</f>
        <v>#REF!</v>
      </c>
      <c r="M18" s="12"/>
      <c r="N18" s="40" t="e">
        <f>D18+G18</f>
        <v>#REF!</v>
      </c>
    </row>
    <row r="19" spans="1:14" x14ac:dyDescent="0.3">
      <c r="A19" s="15" t="s">
        <v>109</v>
      </c>
      <c r="B19" s="5"/>
      <c r="C19" s="16"/>
      <c r="D19" s="17"/>
      <c r="E19" s="5"/>
      <c r="F19" s="16"/>
      <c r="G19" s="17"/>
      <c r="H19" s="12"/>
      <c r="I19" s="40"/>
      <c r="J19" s="19"/>
      <c r="K19" s="19"/>
      <c r="L19" s="19"/>
      <c r="N19" s="40"/>
    </row>
    <row r="20" spans="1:14" x14ac:dyDescent="0.3">
      <c r="A20" s="154" t="s">
        <v>110</v>
      </c>
      <c r="B20" s="18" t="e">
        <f>#REF!+#REF!+#REF!+#REF!+#REF!+#REF!+#REF!+#REF!+#REF!+#REF!</f>
        <v>#REF!</v>
      </c>
      <c r="C20" s="8"/>
      <c r="D20" s="18" t="e">
        <f>#REF!+#REF!+#REF!+#REF!+#REF!+#REF!+#REF!+#REF!+#REF!+#REF!</f>
        <v>#REF!</v>
      </c>
      <c r="E20" s="19" t="e">
        <f>#REF!+#REF!+#REF!+#REF!+#REF!+#REF!+#REF!+#REF!+#REF!+#REF!</f>
        <v>#REF!</v>
      </c>
      <c r="F20" s="10"/>
      <c r="G20" s="19" t="e">
        <f>#REF!+#REF!+#REF!+#REF!+#REF!+#REF!+#REF!+#REF!+#REF!+#REF!</f>
        <v>#REF!</v>
      </c>
      <c r="H20" s="30"/>
      <c r="I20" s="40" t="e">
        <f>D20+G20</f>
        <v>#REF!</v>
      </c>
      <c r="J20" s="19" t="e">
        <f>E20+B20</f>
        <v>#REF!</v>
      </c>
      <c r="K20" s="19" t="e">
        <f>IF(J20&gt;0,L20/J20," ")</f>
        <v>#REF!</v>
      </c>
      <c r="L20" s="19" t="e">
        <f>G20+D20</f>
        <v>#REF!</v>
      </c>
      <c r="M20" s="12"/>
      <c r="N20" s="40" t="e">
        <f>D20+G20</f>
        <v>#REF!</v>
      </c>
    </row>
    <row r="21" spans="1:14" x14ac:dyDescent="0.3">
      <c r="A21" s="11" t="s">
        <v>111</v>
      </c>
      <c r="B21" s="7"/>
      <c r="C21" s="8"/>
      <c r="D21" s="18"/>
      <c r="E21" s="9"/>
      <c r="F21" s="10"/>
      <c r="G21" s="19"/>
      <c r="H21" s="12"/>
      <c r="I21" s="40"/>
      <c r="J21" s="19"/>
      <c r="K21" s="19"/>
      <c r="L21" s="19"/>
      <c r="M21" s="12"/>
      <c r="N21" s="40"/>
    </row>
    <row r="22" spans="1:14" x14ac:dyDescent="0.3">
      <c r="A22" s="142" t="s">
        <v>112</v>
      </c>
      <c r="B22" s="18" t="e">
        <f>#REF!+#REF!+#REF!+#REF!+#REF!+#REF!+#REF!+#REF!+#REF!+#REF!</f>
        <v>#REF!</v>
      </c>
      <c r="C22" s="8"/>
      <c r="D22" s="18" t="e">
        <f>#REF!+#REF!+#REF!+#REF!+#REF!+#REF!+#REF!+#REF!+#REF!+#REF!</f>
        <v>#REF!</v>
      </c>
      <c r="E22" s="19" t="e">
        <f>#REF!+#REF!+#REF!+#REF!+#REF!+#REF!+#REF!+#REF!+#REF!+#REF!</f>
        <v>#REF!</v>
      </c>
      <c r="F22" s="10"/>
      <c r="G22" s="19" t="e">
        <f>#REF!+#REF!+#REF!+#REF!+#REF!+#REF!+#REF!+#REF!+#REF!+#REF!</f>
        <v>#REF!</v>
      </c>
      <c r="H22" s="30"/>
      <c r="I22" s="40" t="e">
        <f>D22+G22</f>
        <v>#REF!</v>
      </c>
      <c r="J22" s="19" t="e">
        <f>E22+B22</f>
        <v>#REF!</v>
      </c>
      <c r="K22" s="19" t="e">
        <f>IF(J22&gt;0,L22/J22," ")</f>
        <v>#REF!</v>
      </c>
      <c r="L22" s="19" t="e">
        <f>G22+D22</f>
        <v>#REF!</v>
      </c>
      <c r="M22" s="12"/>
      <c r="N22" s="40" t="e">
        <f>D22+G22</f>
        <v>#REF!</v>
      </c>
    </row>
    <row r="23" spans="1:14" x14ac:dyDescent="0.3">
      <c r="A23" s="142" t="s">
        <v>113</v>
      </c>
      <c r="B23" s="18" t="e">
        <f>#REF!+#REF!+#REF!+#REF!+#REF!+#REF!+#REF!+#REF!+#REF!+#REF!</f>
        <v>#REF!</v>
      </c>
      <c r="C23" s="8"/>
      <c r="D23" s="18" t="e">
        <f>#REF!+#REF!+#REF!+#REF!+#REF!+#REF!+#REF!+#REF!+#REF!+#REF!</f>
        <v>#REF!</v>
      </c>
      <c r="E23" s="19" t="e">
        <f>#REF!+#REF!+#REF!+#REF!+#REF!+#REF!+#REF!+#REF!+#REF!+#REF!</f>
        <v>#REF!</v>
      </c>
      <c r="F23" s="10"/>
      <c r="G23" s="19" t="e">
        <f>#REF!+#REF!+#REF!+#REF!+#REF!+#REF!+#REF!+#REF!+#REF!+#REF!</f>
        <v>#REF!</v>
      </c>
      <c r="H23" s="30"/>
      <c r="I23" s="40" t="e">
        <f>D23+G23</f>
        <v>#REF!</v>
      </c>
      <c r="J23" s="19" t="e">
        <f>E23+B23</f>
        <v>#REF!</v>
      </c>
      <c r="K23" s="19" t="e">
        <f>IF(J23&gt;0,L23/J23," ")</f>
        <v>#REF!</v>
      </c>
      <c r="L23" s="19" t="e">
        <f>G23+D23</f>
        <v>#REF!</v>
      </c>
      <c r="M23" s="12"/>
      <c r="N23" s="40" t="e">
        <f>D23+G23</f>
        <v>#REF!</v>
      </c>
    </row>
    <row r="24" spans="1:14" x14ac:dyDescent="0.3">
      <c r="A24" s="142" t="s">
        <v>114</v>
      </c>
      <c r="B24" s="18" t="e">
        <f>#REF!+#REF!+#REF!+#REF!+#REF!+#REF!+#REF!+#REF!+#REF!+#REF!</f>
        <v>#REF!</v>
      </c>
      <c r="C24" s="8"/>
      <c r="D24" s="18" t="e">
        <f>#REF!+#REF!+#REF!+#REF!+#REF!+#REF!+#REF!+#REF!+#REF!+#REF!</f>
        <v>#REF!</v>
      </c>
      <c r="E24" s="19" t="e">
        <f>#REF!+#REF!+#REF!+#REF!+#REF!+#REF!+#REF!+#REF!+#REF!+#REF!</f>
        <v>#REF!</v>
      </c>
      <c r="F24" s="10"/>
      <c r="G24" s="19" t="e">
        <f>#REF!+#REF!+#REF!+#REF!+#REF!+#REF!+#REF!+#REF!+#REF!+#REF!</f>
        <v>#REF!</v>
      </c>
      <c r="H24" s="30"/>
      <c r="I24" s="40" t="e">
        <f>D24+G24</f>
        <v>#REF!</v>
      </c>
      <c r="J24" s="19" t="e">
        <f>E24+B24</f>
        <v>#REF!</v>
      </c>
      <c r="K24" s="19" t="e">
        <f>IF(J24&gt;0,L24/J24," ")</f>
        <v>#REF!</v>
      </c>
      <c r="L24" s="19" t="e">
        <f>G24+D24</f>
        <v>#REF!</v>
      </c>
      <c r="M24" s="12"/>
      <c r="N24" s="40" t="e">
        <f>D24+G24</f>
        <v>#REF!</v>
      </c>
    </row>
    <row r="25" spans="1:14" x14ac:dyDescent="0.3">
      <c r="A25" s="11" t="s">
        <v>115</v>
      </c>
      <c r="B25" s="7"/>
      <c r="C25" s="8"/>
      <c r="D25" s="18"/>
      <c r="E25" s="9"/>
      <c r="F25" s="10"/>
      <c r="G25" s="19"/>
      <c r="H25" s="12"/>
      <c r="I25" s="40"/>
      <c r="J25" s="19"/>
      <c r="K25" s="19"/>
      <c r="L25" s="19"/>
      <c r="M25" s="12"/>
      <c r="N25" s="40"/>
    </row>
    <row r="26" spans="1:14" x14ac:dyDescent="0.3">
      <c r="A26" s="142" t="s">
        <v>116</v>
      </c>
      <c r="B26" s="18" t="e">
        <f>#REF!+#REF!+#REF!+#REF!+#REF!+#REF!+#REF!+#REF!+#REF!+#REF!</f>
        <v>#REF!</v>
      </c>
      <c r="C26" s="8"/>
      <c r="D26" s="18" t="e">
        <f>#REF!+#REF!+#REF!+#REF!+#REF!+#REF!+#REF!+#REF!+#REF!+#REF!</f>
        <v>#REF!</v>
      </c>
      <c r="E26" s="19" t="e">
        <f>#REF!+#REF!+#REF!+#REF!+#REF!+#REF!+#REF!+#REF!+#REF!+#REF!</f>
        <v>#REF!</v>
      </c>
      <c r="F26" s="10"/>
      <c r="G26" s="19" t="e">
        <f>#REF!+#REF!+#REF!+#REF!+#REF!+#REF!+#REF!+#REF!+#REF!+#REF!</f>
        <v>#REF!</v>
      </c>
      <c r="H26" s="30"/>
      <c r="I26" s="40" t="e">
        <f t="shared" ref="I26:I30" si="5">D26+G26</f>
        <v>#REF!</v>
      </c>
      <c r="J26" s="19" t="e">
        <f t="shared" ref="J26:J30" si="6">E26+B26</f>
        <v>#REF!</v>
      </c>
      <c r="K26" s="19" t="e">
        <f t="shared" ref="K26:K30" si="7">IF(J26&gt;0,L26/J26," ")</f>
        <v>#REF!</v>
      </c>
      <c r="L26" s="19" t="e">
        <f t="shared" ref="L26:L30" si="8">G26+D26</f>
        <v>#REF!</v>
      </c>
      <c r="M26" s="12"/>
      <c r="N26" s="40" t="e">
        <f t="shared" ref="N26:N30" si="9">D26+G26</f>
        <v>#REF!</v>
      </c>
    </row>
    <row r="27" spans="1:14" x14ac:dyDescent="0.3">
      <c r="A27" s="142" t="s">
        <v>117</v>
      </c>
      <c r="B27" s="18" t="e">
        <f>#REF!+#REF!+#REF!+#REF!+#REF!+#REF!+#REF!+#REF!+#REF!+#REF!</f>
        <v>#REF!</v>
      </c>
      <c r="C27" s="8"/>
      <c r="D27" s="18" t="e">
        <f>#REF!+#REF!+#REF!+#REF!+#REF!+#REF!+#REF!+#REF!+#REF!+#REF!</f>
        <v>#REF!</v>
      </c>
      <c r="E27" s="19" t="e">
        <f>#REF!+#REF!+#REF!+#REF!+#REF!+#REF!+#REF!+#REF!+#REF!+#REF!</f>
        <v>#REF!</v>
      </c>
      <c r="F27" s="10"/>
      <c r="G27" s="19" t="e">
        <f>#REF!+#REF!+#REF!+#REF!+#REF!+#REF!+#REF!+#REF!+#REF!+#REF!</f>
        <v>#REF!</v>
      </c>
      <c r="H27" s="30"/>
      <c r="I27" s="40" t="e">
        <f t="shared" si="5"/>
        <v>#REF!</v>
      </c>
      <c r="J27" s="19" t="e">
        <f t="shared" si="6"/>
        <v>#REF!</v>
      </c>
      <c r="K27" s="19" t="e">
        <f t="shared" si="7"/>
        <v>#REF!</v>
      </c>
      <c r="L27" s="19" t="e">
        <f t="shared" si="8"/>
        <v>#REF!</v>
      </c>
      <c r="M27" s="12"/>
      <c r="N27" s="40" t="e">
        <f t="shared" si="9"/>
        <v>#REF!</v>
      </c>
    </row>
    <row r="28" spans="1:14" x14ac:dyDescent="0.3">
      <c r="A28" s="142" t="s">
        <v>118</v>
      </c>
      <c r="B28" s="18" t="e">
        <f>#REF!+#REF!+#REF!+#REF!+#REF!+#REF!+#REF!+#REF!+#REF!+#REF!</f>
        <v>#REF!</v>
      </c>
      <c r="C28" s="8"/>
      <c r="D28" s="18" t="e">
        <f>#REF!+#REF!+#REF!+#REF!+#REF!+#REF!+#REF!+#REF!+#REF!+#REF!</f>
        <v>#REF!</v>
      </c>
      <c r="E28" s="19" t="e">
        <f>#REF!+#REF!+#REF!+#REF!+#REF!+#REF!+#REF!+#REF!+#REF!+#REF!</f>
        <v>#REF!</v>
      </c>
      <c r="F28" s="10"/>
      <c r="G28" s="19" t="e">
        <f>#REF!+#REF!+#REF!+#REF!+#REF!+#REF!+#REF!+#REF!+#REF!+#REF!</f>
        <v>#REF!</v>
      </c>
      <c r="H28" s="30"/>
      <c r="I28" s="40" t="e">
        <f t="shared" si="5"/>
        <v>#REF!</v>
      </c>
      <c r="J28" s="19" t="e">
        <f t="shared" si="6"/>
        <v>#REF!</v>
      </c>
      <c r="K28" s="19" t="e">
        <f t="shared" si="7"/>
        <v>#REF!</v>
      </c>
      <c r="L28" s="19" t="e">
        <f t="shared" si="8"/>
        <v>#REF!</v>
      </c>
      <c r="M28" s="12"/>
      <c r="N28" s="40" t="e">
        <f t="shared" si="9"/>
        <v>#REF!</v>
      </c>
    </row>
    <row r="29" spans="1:14" x14ac:dyDescent="0.3">
      <c r="A29" s="142" t="s">
        <v>119</v>
      </c>
      <c r="B29" s="18" t="e">
        <f>#REF!+#REF!+#REF!+#REF!+#REF!+#REF!+#REF!+#REF!+#REF!+#REF!</f>
        <v>#REF!</v>
      </c>
      <c r="C29" s="8"/>
      <c r="D29" s="18" t="e">
        <f>#REF!+#REF!+#REF!+#REF!+#REF!+#REF!+#REF!+#REF!+#REF!+#REF!</f>
        <v>#REF!</v>
      </c>
      <c r="E29" s="19" t="e">
        <f>#REF!+#REF!+#REF!+#REF!+#REF!+#REF!+#REF!+#REF!+#REF!+#REF!</f>
        <v>#REF!</v>
      </c>
      <c r="F29" s="10"/>
      <c r="G29" s="19" t="e">
        <f>#REF!+#REF!+#REF!+#REF!+#REF!+#REF!+#REF!+#REF!+#REF!+#REF!</f>
        <v>#REF!</v>
      </c>
      <c r="H29" s="30"/>
      <c r="I29" s="40" t="e">
        <f t="shared" si="5"/>
        <v>#REF!</v>
      </c>
      <c r="J29" s="19" t="e">
        <f t="shared" si="6"/>
        <v>#REF!</v>
      </c>
      <c r="K29" s="19" t="e">
        <f t="shared" si="7"/>
        <v>#REF!</v>
      </c>
      <c r="L29" s="19" t="e">
        <f t="shared" si="8"/>
        <v>#REF!</v>
      </c>
      <c r="M29" s="12"/>
      <c r="N29" s="40" t="e">
        <f t="shared" si="9"/>
        <v>#REF!</v>
      </c>
    </row>
    <row r="30" spans="1:14" x14ac:dyDescent="0.3">
      <c r="A30" s="142" t="s">
        <v>120</v>
      </c>
      <c r="B30" s="18" t="e">
        <f>#REF!+#REF!+#REF!+#REF!+#REF!+#REF!+#REF!+#REF!+#REF!+#REF!</f>
        <v>#REF!</v>
      </c>
      <c r="C30" s="8"/>
      <c r="D30" s="18" t="e">
        <f>#REF!+#REF!+#REF!+#REF!+#REF!+#REF!+#REF!+#REF!+#REF!+#REF!</f>
        <v>#REF!</v>
      </c>
      <c r="E30" s="19" t="e">
        <f>#REF!+#REF!+#REF!+#REF!+#REF!+#REF!+#REF!+#REF!+#REF!+#REF!</f>
        <v>#REF!</v>
      </c>
      <c r="F30" s="10"/>
      <c r="G30" s="19" t="e">
        <f>#REF!+#REF!+#REF!+#REF!+#REF!+#REF!+#REF!+#REF!+#REF!+#REF!</f>
        <v>#REF!</v>
      </c>
      <c r="H30" s="30"/>
      <c r="I30" s="40" t="e">
        <f t="shared" si="5"/>
        <v>#REF!</v>
      </c>
      <c r="J30" s="19" t="e">
        <f t="shared" si="6"/>
        <v>#REF!</v>
      </c>
      <c r="K30" s="19" t="e">
        <f t="shared" si="7"/>
        <v>#REF!</v>
      </c>
      <c r="L30" s="19" t="e">
        <f t="shared" si="8"/>
        <v>#REF!</v>
      </c>
      <c r="M30" s="12"/>
      <c r="N30" s="40" t="e">
        <f t="shared" si="9"/>
        <v>#REF!</v>
      </c>
    </row>
    <row r="31" spans="1:14" x14ac:dyDescent="0.3">
      <c r="A31" s="6" t="s">
        <v>121</v>
      </c>
      <c r="B31" s="5"/>
      <c r="C31" s="16"/>
      <c r="D31" s="17"/>
      <c r="E31" s="5"/>
      <c r="F31" s="16"/>
      <c r="G31" s="17"/>
      <c r="H31" s="12"/>
      <c r="I31" s="40"/>
      <c r="J31" s="19"/>
      <c r="K31" s="19"/>
      <c r="L31" s="19"/>
      <c r="N31" s="40"/>
    </row>
    <row r="32" spans="1:14" x14ac:dyDescent="0.3">
      <c r="A32" s="155" t="s">
        <v>122</v>
      </c>
      <c r="B32" s="18" t="e">
        <f>#REF!+#REF!+#REF!+#REF!+#REF!+#REF!+#REF!+#REF!+#REF!+#REF!</f>
        <v>#REF!</v>
      </c>
      <c r="C32" s="8"/>
      <c r="D32" s="18" t="e">
        <f>#REF!+#REF!+#REF!+#REF!+#REF!+#REF!+#REF!+#REF!+#REF!+#REF!</f>
        <v>#REF!</v>
      </c>
      <c r="E32" s="19" t="e">
        <f>#REF!+#REF!+#REF!+#REF!+#REF!+#REF!+#REF!+#REF!+#REF!+#REF!</f>
        <v>#REF!</v>
      </c>
      <c r="F32" s="10"/>
      <c r="G32" s="19" t="e">
        <f>#REF!+#REF!+#REF!+#REF!+#REF!+#REF!+#REF!+#REF!+#REF!+#REF!</f>
        <v>#REF!</v>
      </c>
      <c r="H32" s="30"/>
      <c r="I32" s="40" t="e">
        <f t="shared" ref="I32:I36" si="10">D32+G32</f>
        <v>#REF!</v>
      </c>
      <c r="J32" s="19" t="e">
        <f t="shared" ref="J32" si="11">E32+B32</f>
        <v>#REF!</v>
      </c>
      <c r="K32" s="19" t="e">
        <f t="shared" ref="K32" si="12">IF(J32&gt;0,L32/J32," ")</f>
        <v>#REF!</v>
      </c>
      <c r="L32" s="19" t="e">
        <f t="shared" ref="L32" si="13">G32+D32</f>
        <v>#REF!</v>
      </c>
      <c r="M32" s="12"/>
      <c r="N32" s="40" t="e">
        <f t="shared" ref="N32:N36" si="14">D32+G32</f>
        <v>#REF!</v>
      </c>
    </row>
    <row r="33" spans="1:15" x14ac:dyDescent="0.3">
      <c r="A33" s="154" t="s">
        <v>123</v>
      </c>
      <c r="B33" s="18" t="e">
        <f>#REF!+#REF!+#REF!+#REF!+#REF!+#REF!+#REF!+#REF!+#REF!+#REF!</f>
        <v>#REF!</v>
      </c>
      <c r="C33" s="8"/>
      <c r="D33" s="18" t="e">
        <f>#REF!+#REF!+#REF!+#REF!+#REF!+#REF!+#REF!+#REF!+#REF!+#REF!</f>
        <v>#REF!</v>
      </c>
      <c r="E33" s="19" t="e">
        <f>#REF!+#REF!+#REF!+#REF!+#REF!+#REF!+#REF!+#REF!+#REF!+#REF!</f>
        <v>#REF!</v>
      </c>
      <c r="F33" s="10"/>
      <c r="G33" s="19" t="e">
        <f>#REF!+#REF!+#REF!+#REF!+#REF!+#REF!+#REF!+#REF!+#REF!+#REF!</f>
        <v>#REF!</v>
      </c>
      <c r="H33" s="30"/>
      <c r="I33" s="40" t="e">
        <f t="shared" si="10"/>
        <v>#REF!</v>
      </c>
      <c r="J33" s="19" t="e">
        <f t="shared" ref="J33:J36" si="15">E33+B33</f>
        <v>#REF!</v>
      </c>
      <c r="K33" s="19" t="e">
        <f t="shared" ref="K33:K36" si="16">IF(J33&gt;0,L33/J33," ")</f>
        <v>#REF!</v>
      </c>
      <c r="L33" s="19" t="e">
        <f t="shared" ref="L33:L36" si="17">G33+D33</f>
        <v>#REF!</v>
      </c>
      <c r="M33" s="12"/>
      <c r="N33" s="40" t="e">
        <f t="shared" si="14"/>
        <v>#REF!</v>
      </c>
    </row>
    <row r="34" spans="1:15" x14ac:dyDescent="0.3">
      <c r="A34" s="154" t="s">
        <v>124</v>
      </c>
      <c r="B34" s="18" t="e">
        <f>#REF!+#REF!+#REF!+#REF!+#REF!+#REF!+#REF!+#REF!+#REF!+#REF!</f>
        <v>#REF!</v>
      </c>
      <c r="C34" s="8"/>
      <c r="D34" s="18" t="e">
        <f>#REF!+#REF!+#REF!+#REF!+#REF!+#REF!+#REF!+#REF!+#REF!+#REF!</f>
        <v>#REF!</v>
      </c>
      <c r="E34" s="19" t="e">
        <f>#REF!+#REF!+#REF!+#REF!+#REF!+#REF!+#REF!+#REF!+#REF!+#REF!</f>
        <v>#REF!</v>
      </c>
      <c r="F34" s="10"/>
      <c r="G34" s="19" t="e">
        <f>#REF!+#REF!+#REF!+#REF!+#REF!+#REF!+#REF!+#REF!+#REF!+#REF!</f>
        <v>#REF!</v>
      </c>
      <c r="H34" s="30"/>
      <c r="I34" s="40" t="e">
        <f t="shared" si="10"/>
        <v>#REF!</v>
      </c>
      <c r="J34" s="19" t="e">
        <f t="shared" si="15"/>
        <v>#REF!</v>
      </c>
      <c r="K34" s="19" t="e">
        <f t="shared" si="16"/>
        <v>#REF!</v>
      </c>
      <c r="L34" s="19" t="e">
        <f t="shared" si="17"/>
        <v>#REF!</v>
      </c>
      <c r="M34" s="12"/>
      <c r="N34" s="40" t="e">
        <f t="shared" si="14"/>
        <v>#REF!</v>
      </c>
    </row>
    <row r="35" spans="1:15" x14ac:dyDescent="0.3">
      <c r="A35" s="154" t="s">
        <v>125</v>
      </c>
      <c r="B35" s="18" t="e">
        <f>#REF!+#REF!+#REF!+#REF!+#REF!+#REF!+#REF!+#REF!+#REF!+#REF!</f>
        <v>#REF!</v>
      </c>
      <c r="C35" s="8"/>
      <c r="D35" s="18" t="e">
        <f>#REF!+#REF!+#REF!+#REF!+#REF!+#REF!+#REF!+#REF!+#REF!+#REF!</f>
        <v>#REF!</v>
      </c>
      <c r="E35" s="19" t="e">
        <f>#REF!+#REF!+#REF!+#REF!+#REF!+#REF!+#REF!+#REF!+#REF!+#REF!</f>
        <v>#REF!</v>
      </c>
      <c r="F35" s="10"/>
      <c r="G35" s="19" t="e">
        <f>#REF!+#REF!+#REF!+#REF!+#REF!+#REF!+#REF!+#REF!+#REF!+#REF!</f>
        <v>#REF!</v>
      </c>
      <c r="H35" s="30"/>
      <c r="I35" s="40" t="e">
        <f t="shared" si="10"/>
        <v>#REF!</v>
      </c>
      <c r="J35" s="19" t="e">
        <f t="shared" si="15"/>
        <v>#REF!</v>
      </c>
      <c r="K35" s="19" t="e">
        <f t="shared" si="16"/>
        <v>#REF!</v>
      </c>
      <c r="L35" s="19" t="e">
        <f t="shared" si="17"/>
        <v>#REF!</v>
      </c>
      <c r="M35" s="12"/>
      <c r="N35" s="40" t="e">
        <f t="shared" si="14"/>
        <v>#REF!</v>
      </c>
    </row>
    <row r="36" spans="1:15" x14ac:dyDescent="0.3">
      <c r="A36" s="154" t="s">
        <v>126</v>
      </c>
      <c r="B36" s="18" t="e">
        <f>#REF!+#REF!+#REF!+#REF!+#REF!+#REF!+#REF!+#REF!+#REF!+#REF!</f>
        <v>#REF!</v>
      </c>
      <c r="C36" s="8"/>
      <c r="D36" s="18" t="e">
        <f>#REF!+#REF!+#REF!+#REF!+#REF!+#REF!+#REF!+#REF!+#REF!+#REF!</f>
        <v>#REF!</v>
      </c>
      <c r="E36" s="19" t="e">
        <f>#REF!+#REF!+#REF!+#REF!+#REF!+#REF!+#REF!+#REF!+#REF!+#REF!</f>
        <v>#REF!</v>
      </c>
      <c r="F36" s="10"/>
      <c r="G36" s="19" t="e">
        <f>#REF!+#REF!+#REF!+#REF!+#REF!+#REF!+#REF!+#REF!+#REF!+#REF!</f>
        <v>#REF!</v>
      </c>
      <c r="H36" s="30"/>
      <c r="I36" s="40" t="e">
        <f t="shared" si="10"/>
        <v>#REF!</v>
      </c>
      <c r="J36" s="19" t="e">
        <f t="shared" si="15"/>
        <v>#REF!</v>
      </c>
      <c r="K36" s="19" t="e">
        <f t="shared" si="16"/>
        <v>#REF!</v>
      </c>
      <c r="L36" s="19" t="e">
        <f t="shared" si="17"/>
        <v>#REF!</v>
      </c>
      <c r="M36" s="12"/>
      <c r="N36" s="40" t="e">
        <f t="shared" si="14"/>
        <v>#REF!</v>
      </c>
    </row>
    <row r="37" spans="1:15" x14ac:dyDescent="0.3">
      <c r="A37" s="84"/>
      <c r="B37" s="7"/>
      <c r="C37" s="8"/>
      <c r="D37" s="18"/>
      <c r="E37" s="9"/>
      <c r="F37" s="10"/>
      <c r="G37" s="19"/>
      <c r="H37" s="12"/>
      <c r="I37" s="40"/>
      <c r="J37" s="19"/>
      <c r="K37" s="19"/>
      <c r="L37" s="19"/>
      <c r="M37" s="12"/>
      <c r="N37" s="40"/>
    </row>
    <row r="38" spans="1:15" x14ac:dyDescent="0.3">
      <c r="A38" s="156" t="s">
        <v>127</v>
      </c>
      <c r="B38" s="15"/>
      <c r="C38" s="15"/>
      <c r="D38" s="21" t="e">
        <f>SUM(D8:D30)</f>
        <v>#REF!</v>
      </c>
      <c r="E38" s="15"/>
      <c r="F38" s="15"/>
      <c r="G38" s="21" t="e">
        <f>SUM(G8:G30)</f>
        <v>#REF!</v>
      </c>
      <c r="H38" s="12"/>
      <c r="I38" s="40" t="e">
        <f t="shared" ref="I38:I43" si="18">D38+G38</f>
        <v>#REF!</v>
      </c>
      <c r="J38" s="19">
        <f>E38+B38</f>
        <v>0</v>
      </c>
      <c r="K38" s="19"/>
      <c r="L38" s="19" t="e">
        <f>G38+D38</f>
        <v>#REF!</v>
      </c>
      <c r="M38" s="12"/>
      <c r="N38" s="40" t="e">
        <f>D38+G38</f>
        <v>#REF!</v>
      </c>
    </row>
    <row r="39" spans="1:15" x14ac:dyDescent="0.3">
      <c r="A39" s="156" t="s">
        <v>128</v>
      </c>
      <c r="B39" s="15"/>
      <c r="C39" s="15"/>
      <c r="D39" s="21" t="e">
        <f>SUM(D8:D30)</f>
        <v>#REF!</v>
      </c>
      <c r="E39" s="15"/>
      <c r="F39" s="15"/>
      <c r="G39" s="21" t="e">
        <f>SUM(G8:G37)</f>
        <v>#REF!</v>
      </c>
      <c r="H39" s="12"/>
      <c r="I39" s="40" t="e">
        <f t="shared" si="18"/>
        <v>#REF!</v>
      </c>
      <c r="J39" s="19">
        <f>E39+B39</f>
        <v>0</v>
      </c>
      <c r="K39" s="19"/>
      <c r="L39" s="19" t="e">
        <f>G39+D39</f>
        <v>#REF!</v>
      </c>
      <c r="M39" s="12"/>
      <c r="N39" s="40" t="e">
        <f>D39+G39</f>
        <v>#REF!</v>
      </c>
    </row>
    <row r="40" spans="1:15" x14ac:dyDescent="0.3">
      <c r="A40" s="20"/>
      <c r="B40" s="7"/>
      <c r="C40" s="8"/>
      <c r="D40" s="18"/>
      <c r="E40" s="9"/>
      <c r="F40" s="10"/>
      <c r="G40" s="19"/>
      <c r="H40" s="12"/>
      <c r="I40" s="40"/>
      <c r="J40" s="19"/>
      <c r="K40" s="19"/>
      <c r="L40" s="19"/>
      <c r="M40" s="12"/>
      <c r="N40" s="40"/>
    </row>
    <row r="41" spans="1:15" x14ac:dyDescent="0.3">
      <c r="A41" s="15" t="s">
        <v>129</v>
      </c>
      <c r="B41" s="15"/>
      <c r="C41" s="15"/>
      <c r="D41" s="21" t="e">
        <f>+D38*0.25</f>
        <v>#REF!</v>
      </c>
      <c r="E41" s="15"/>
      <c r="F41" s="15"/>
      <c r="G41" s="21" t="e">
        <f>+G38*0.25</f>
        <v>#REF!</v>
      </c>
      <c r="H41" s="12"/>
      <c r="I41" s="40" t="e">
        <f t="shared" si="18"/>
        <v>#REF!</v>
      </c>
      <c r="J41" s="19">
        <f>E41+B41</f>
        <v>0</v>
      </c>
      <c r="K41" s="19"/>
      <c r="L41" s="19" t="e">
        <f>G41+D41</f>
        <v>#REF!</v>
      </c>
      <c r="M41" s="12"/>
      <c r="N41" s="40" t="e">
        <f>D41+G41</f>
        <v>#REF!</v>
      </c>
    </row>
    <row r="42" spans="1:15" x14ac:dyDescent="0.3">
      <c r="A42" s="11"/>
      <c r="B42" s="7"/>
      <c r="C42" s="8"/>
      <c r="D42" s="18"/>
      <c r="E42" s="9"/>
      <c r="F42" s="10"/>
      <c r="G42" s="19"/>
      <c r="H42" s="12"/>
      <c r="I42" s="40"/>
      <c r="J42" s="19"/>
      <c r="K42" s="19"/>
      <c r="L42" s="19"/>
      <c r="M42" s="12"/>
      <c r="N42" s="40"/>
    </row>
    <row r="43" spans="1:15" x14ac:dyDescent="0.3">
      <c r="A43" s="15" t="s">
        <v>130</v>
      </c>
      <c r="B43" s="15"/>
      <c r="C43" s="15"/>
      <c r="D43" s="21" t="e">
        <f>D39+D41</f>
        <v>#REF!</v>
      </c>
      <c r="E43" s="15"/>
      <c r="F43" s="15"/>
      <c r="G43" s="21" t="e">
        <f>G39+G41</f>
        <v>#REF!</v>
      </c>
      <c r="H43" s="12"/>
      <c r="I43" s="40" t="e">
        <f t="shared" si="18"/>
        <v>#REF!</v>
      </c>
      <c r="J43" s="19">
        <f>E43+B43</f>
        <v>0</v>
      </c>
      <c r="K43" s="19"/>
      <c r="L43" s="19" t="e">
        <f>G43+D43</f>
        <v>#REF!</v>
      </c>
      <c r="M43" s="12"/>
      <c r="N43" s="40" t="e">
        <f>D43+G43</f>
        <v>#REF!</v>
      </c>
    </row>
    <row r="44" spans="1:15" x14ac:dyDescent="0.3">
      <c r="A44" s="41"/>
      <c r="B44" s="42"/>
      <c r="C44" s="42"/>
      <c r="D44" s="42"/>
      <c r="E44" s="42"/>
      <c r="F44" s="42"/>
      <c r="G44" s="42"/>
      <c r="H44" s="30"/>
      <c r="I44" s="30"/>
      <c r="N44" s="30"/>
      <c r="O44" s="43"/>
    </row>
    <row r="45" spans="1:15" x14ac:dyDescent="0.3">
      <c r="A45" s="38"/>
      <c r="B45" s="38"/>
      <c r="C45" s="38"/>
      <c r="D45" s="38"/>
      <c r="E45" s="38"/>
      <c r="F45" s="38"/>
      <c r="G45" s="38"/>
      <c r="H45" s="38"/>
      <c r="I45" s="38"/>
      <c r="J45" s="38"/>
      <c r="K45" s="38"/>
      <c r="L45" s="38"/>
      <c r="M45" s="38"/>
      <c r="N45" s="38"/>
    </row>
    <row r="46" spans="1:15" ht="21" x14ac:dyDescent="0.3">
      <c r="A46" s="219" t="s">
        <v>131</v>
      </c>
      <c r="B46" s="220"/>
      <c r="C46" s="220"/>
      <c r="D46" s="220"/>
      <c r="E46" s="220"/>
      <c r="F46" s="220"/>
      <c r="G46" s="220"/>
      <c r="H46" s="220"/>
      <c r="I46" s="220"/>
      <c r="J46" s="220"/>
      <c r="K46" s="220"/>
      <c r="L46" s="220"/>
      <c r="M46" s="220"/>
      <c r="N46" s="221"/>
    </row>
    <row r="47" spans="1:15" ht="28.8" x14ac:dyDescent="0.3">
      <c r="A47" s="30"/>
      <c r="B47" s="45" t="s">
        <v>90</v>
      </c>
      <c r="C47" s="46" t="s">
        <v>132</v>
      </c>
      <c r="D47" s="47" t="s">
        <v>92</v>
      </c>
      <c r="E47" s="48" t="s">
        <v>90</v>
      </c>
      <c r="F47" s="49" t="s">
        <v>95</v>
      </c>
      <c r="G47" s="50" t="s">
        <v>133</v>
      </c>
      <c r="H47" s="30"/>
      <c r="I47" s="30"/>
      <c r="J47" s="30"/>
      <c r="K47" s="30"/>
      <c r="L47" s="30"/>
      <c r="N47" s="30"/>
    </row>
    <row r="48" spans="1:15" x14ac:dyDescent="0.3">
      <c r="A48" s="15" t="s">
        <v>98</v>
      </c>
      <c r="B48" s="5"/>
      <c r="C48" s="16"/>
      <c r="D48" s="17"/>
      <c r="E48" s="5"/>
      <c r="F48" s="16"/>
      <c r="G48" s="17"/>
      <c r="H48" s="30"/>
      <c r="I48" s="40"/>
      <c r="J48" s="19"/>
      <c r="K48" s="19"/>
      <c r="L48" s="19"/>
      <c r="N48" s="40"/>
    </row>
    <row r="49" spans="1:16" x14ac:dyDescent="0.3">
      <c r="A49" s="11" t="s">
        <v>99</v>
      </c>
      <c r="B49" s="7"/>
      <c r="C49" s="8"/>
      <c r="D49" s="18"/>
      <c r="E49" s="9"/>
      <c r="F49" s="10"/>
      <c r="G49" s="19"/>
      <c r="H49" s="30"/>
      <c r="I49" s="40"/>
      <c r="J49" s="19"/>
      <c r="K49" s="19"/>
      <c r="L49" s="19"/>
      <c r="N49" s="40"/>
    </row>
    <row r="50" spans="1:16" x14ac:dyDescent="0.3">
      <c r="A50" s="141" t="s">
        <v>100</v>
      </c>
      <c r="B50" s="18" t="e">
        <f>#REF!+#REF!+#REF!+#REF!+#REF!+#REF!+#REF!+#REF!+#REF!+#REF!</f>
        <v>#REF!</v>
      </c>
      <c r="C50" s="8"/>
      <c r="D50" s="18" t="e">
        <f>#REF!+#REF!+#REF!+#REF!+#REF!+#REF!+#REF!+#REF!+#REF!+#REF!</f>
        <v>#REF!</v>
      </c>
      <c r="E50" s="19" t="e">
        <f>#REF!+#REF!+#REF!+#REF!+#REF!+#REF!+#REF!+#REF!+#REF!+#REF!</f>
        <v>#REF!</v>
      </c>
      <c r="F50" s="10"/>
      <c r="G50" s="19" t="e">
        <f>#REF!+#REF!+#REF!+#REF!+#REF!+#REF!+#REF!+#REF!+#REF!+#REF!</f>
        <v>#REF!</v>
      </c>
      <c r="H50" s="30"/>
      <c r="I50" s="40" t="e">
        <f t="shared" ref="I50:I59" si="19">D50+G50</f>
        <v>#REF!</v>
      </c>
      <c r="J50" s="19" t="e">
        <f t="shared" ref="J50:J59" si="20">E50+B50</f>
        <v>#REF!</v>
      </c>
      <c r="K50" s="19" t="e">
        <f t="shared" ref="K50:K59" si="21">IF(J50&gt;0,L50/J50," ")</f>
        <v>#REF!</v>
      </c>
      <c r="L50" s="19" t="e">
        <f t="shared" ref="L50:L59" si="22">G50+D50</f>
        <v>#REF!</v>
      </c>
      <c r="N50" s="40" t="e">
        <f t="shared" ref="N50:N59" si="23">D50+G50</f>
        <v>#REF!</v>
      </c>
      <c r="P50" s="14"/>
    </row>
    <row r="51" spans="1:16" x14ac:dyDescent="0.3">
      <c r="A51" s="141" t="s">
        <v>101</v>
      </c>
      <c r="B51" s="18" t="e">
        <f>#REF!+#REF!+#REF!+#REF!+#REF!+#REF!+#REF!+#REF!+#REF!+#REF!</f>
        <v>#REF!</v>
      </c>
      <c r="C51" s="8"/>
      <c r="D51" s="18" t="e">
        <f>#REF!+#REF!+#REF!+#REF!+#REF!+#REF!+#REF!+#REF!+#REF!+#REF!</f>
        <v>#REF!</v>
      </c>
      <c r="E51" s="19" t="e">
        <f>#REF!+#REF!+#REF!+#REF!+#REF!+#REF!+#REF!+#REF!+#REF!+#REF!</f>
        <v>#REF!</v>
      </c>
      <c r="F51" s="10"/>
      <c r="G51" s="19" t="e">
        <f>#REF!+#REF!+#REF!+#REF!+#REF!+#REF!+#REF!+#REF!+#REF!+#REF!</f>
        <v>#REF!</v>
      </c>
      <c r="H51" s="30"/>
      <c r="I51" s="40" t="e">
        <f t="shared" si="19"/>
        <v>#REF!</v>
      </c>
      <c r="J51" s="19" t="e">
        <f t="shared" si="20"/>
        <v>#REF!</v>
      </c>
      <c r="K51" s="19" t="e">
        <f t="shared" si="21"/>
        <v>#REF!</v>
      </c>
      <c r="L51" s="19" t="e">
        <f t="shared" si="22"/>
        <v>#REF!</v>
      </c>
      <c r="N51" s="40" t="e">
        <f t="shared" si="23"/>
        <v>#REF!</v>
      </c>
    </row>
    <row r="52" spans="1:16" x14ac:dyDescent="0.3">
      <c r="A52" s="141" t="s">
        <v>102</v>
      </c>
      <c r="B52" s="18" t="e">
        <f>#REF!+#REF!+#REF!+#REF!+#REF!+#REF!+#REF!+#REF!+#REF!+#REF!</f>
        <v>#REF!</v>
      </c>
      <c r="C52" s="8"/>
      <c r="D52" s="18" t="e">
        <f>#REF!+#REF!+#REF!+#REF!+#REF!+#REF!+#REF!+#REF!+#REF!+#REF!</f>
        <v>#REF!</v>
      </c>
      <c r="E52" s="19" t="e">
        <f>#REF!+#REF!+#REF!+#REF!+#REF!+#REF!+#REF!+#REF!+#REF!+#REF!</f>
        <v>#REF!</v>
      </c>
      <c r="F52" s="10"/>
      <c r="G52" s="19" t="e">
        <f>#REF!+#REF!+#REF!+#REF!+#REF!+#REF!+#REF!+#REF!+#REF!+#REF!</f>
        <v>#REF!</v>
      </c>
      <c r="H52" s="30"/>
      <c r="I52" s="40" t="e">
        <f t="shared" si="19"/>
        <v>#REF!</v>
      </c>
      <c r="J52" s="19" t="e">
        <f t="shared" si="20"/>
        <v>#REF!</v>
      </c>
      <c r="K52" s="19" t="e">
        <f t="shared" si="21"/>
        <v>#REF!</v>
      </c>
      <c r="L52" s="19" t="e">
        <f t="shared" si="22"/>
        <v>#REF!</v>
      </c>
      <c r="N52" s="40" t="e">
        <f t="shared" si="23"/>
        <v>#REF!</v>
      </c>
    </row>
    <row r="53" spans="1:16" x14ac:dyDescent="0.3">
      <c r="A53" s="141" t="s">
        <v>103</v>
      </c>
      <c r="B53" s="18" t="e">
        <f>#REF!+#REF!+#REF!+#REF!+#REF!+#REF!+#REF!+#REF!+#REF!+#REF!</f>
        <v>#REF!</v>
      </c>
      <c r="C53" s="8"/>
      <c r="D53" s="18" t="e">
        <f>#REF!+#REF!+#REF!+#REF!+#REF!+#REF!+#REF!+#REF!+#REF!+#REF!</f>
        <v>#REF!</v>
      </c>
      <c r="E53" s="19" t="e">
        <f>#REF!+#REF!+#REF!+#REF!+#REF!+#REF!+#REF!+#REF!+#REF!+#REF!</f>
        <v>#REF!</v>
      </c>
      <c r="F53" s="10"/>
      <c r="G53" s="19" t="e">
        <f>#REF!+#REF!+#REF!+#REF!+#REF!+#REF!+#REF!+#REF!+#REF!+#REF!</f>
        <v>#REF!</v>
      </c>
      <c r="H53" s="30"/>
      <c r="I53" s="40" t="e">
        <f t="shared" si="19"/>
        <v>#REF!</v>
      </c>
      <c r="J53" s="19" t="e">
        <f t="shared" si="20"/>
        <v>#REF!</v>
      </c>
      <c r="K53" s="19" t="e">
        <f t="shared" si="21"/>
        <v>#REF!</v>
      </c>
      <c r="L53" s="19" t="e">
        <f t="shared" si="22"/>
        <v>#REF!</v>
      </c>
      <c r="N53" s="40" t="e">
        <f t="shared" si="23"/>
        <v>#REF!</v>
      </c>
    </row>
    <row r="54" spans="1:16" x14ac:dyDescent="0.3">
      <c r="A54" s="141" t="s">
        <v>104</v>
      </c>
      <c r="B54" s="18" t="e">
        <f>#REF!+#REF!+#REF!+#REF!+#REF!+#REF!+#REF!+#REF!+#REF!+#REF!</f>
        <v>#REF!</v>
      </c>
      <c r="C54" s="8"/>
      <c r="D54" s="18" t="e">
        <f>#REF!+#REF!+#REF!+#REF!+#REF!+#REF!+#REF!+#REF!+#REF!+#REF!</f>
        <v>#REF!</v>
      </c>
      <c r="E54" s="19" t="e">
        <f>#REF!+#REF!+#REF!+#REF!+#REF!+#REF!+#REF!+#REF!+#REF!+#REF!</f>
        <v>#REF!</v>
      </c>
      <c r="F54" s="10"/>
      <c r="G54" s="19" t="e">
        <f>#REF!+#REF!+#REF!+#REF!+#REF!+#REF!+#REF!+#REF!+#REF!+#REF!</f>
        <v>#REF!</v>
      </c>
      <c r="H54" s="30"/>
      <c r="I54" s="40" t="e">
        <f t="shared" si="19"/>
        <v>#REF!</v>
      </c>
      <c r="J54" s="19" t="e">
        <f t="shared" si="20"/>
        <v>#REF!</v>
      </c>
      <c r="K54" s="19" t="e">
        <f t="shared" si="21"/>
        <v>#REF!</v>
      </c>
      <c r="L54" s="19" t="e">
        <f t="shared" si="22"/>
        <v>#REF!</v>
      </c>
      <c r="N54" s="40" t="e">
        <f t="shared" si="23"/>
        <v>#REF!</v>
      </c>
    </row>
    <row r="55" spans="1:16" x14ac:dyDescent="0.3">
      <c r="A55" s="11" t="s">
        <v>105</v>
      </c>
      <c r="B55" s="18" t="e">
        <f>#REF!+#REF!+#REF!+#REF!+#REF!+#REF!+#REF!+#REF!+#REF!+#REF!</f>
        <v>#REF!</v>
      </c>
      <c r="C55" s="8"/>
      <c r="D55" s="18" t="e">
        <f>#REF!+#REF!+#REF!+#REF!+#REF!+#REF!+#REF!+#REF!+#REF!+#REF!</f>
        <v>#REF!</v>
      </c>
      <c r="E55" s="19" t="e">
        <f>#REF!+#REF!+#REF!+#REF!+#REF!+#REF!+#REF!+#REF!+#REF!+#REF!</f>
        <v>#REF!</v>
      </c>
      <c r="F55" s="10"/>
      <c r="G55" s="19" t="e">
        <f>#REF!+#REF!+#REF!+#REF!+#REF!+#REF!+#REF!+#REF!+#REF!+#REF!</f>
        <v>#REF!</v>
      </c>
      <c r="H55" s="30"/>
      <c r="I55" s="40" t="e">
        <f t="shared" si="19"/>
        <v>#REF!</v>
      </c>
      <c r="J55" s="19" t="e">
        <f t="shared" si="20"/>
        <v>#REF!</v>
      </c>
      <c r="K55" s="19" t="e">
        <f t="shared" si="21"/>
        <v>#REF!</v>
      </c>
      <c r="L55" s="19" t="e">
        <f t="shared" si="22"/>
        <v>#REF!</v>
      </c>
      <c r="N55" s="40" t="e">
        <f t="shared" si="23"/>
        <v>#REF!</v>
      </c>
    </row>
    <row r="56" spans="1:16" x14ac:dyDescent="0.3">
      <c r="A56" s="11" t="s">
        <v>106</v>
      </c>
      <c r="B56" s="18" t="e">
        <f>#REF!+#REF!+#REF!+#REF!+#REF!+#REF!+#REF!+#REF!+#REF!+#REF!</f>
        <v>#REF!</v>
      </c>
      <c r="C56" s="8"/>
      <c r="D56" s="18" t="e">
        <f>#REF!+#REF!+#REF!+#REF!+#REF!+#REF!+#REF!+#REF!+#REF!+#REF!</f>
        <v>#REF!</v>
      </c>
      <c r="E56" s="19" t="e">
        <f>#REF!+#REF!+#REF!+#REF!+#REF!+#REF!+#REF!+#REF!+#REF!+#REF!</f>
        <v>#REF!</v>
      </c>
      <c r="F56" s="10"/>
      <c r="G56" s="19" t="e">
        <f>#REF!+#REF!+#REF!+#REF!+#REF!+#REF!+#REF!+#REF!+#REF!+#REF!</f>
        <v>#REF!</v>
      </c>
      <c r="H56" s="30"/>
      <c r="I56" s="40" t="e">
        <f t="shared" si="19"/>
        <v>#REF!</v>
      </c>
      <c r="J56" s="19" t="e">
        <f t="shared" si="20"/>
        <v>#REF!</v>
      </c>
      <c r="K56" s="19" t="e">
        <f t="shared" si="21"/>
        <v>#REF!</v>
      </c>
      <c r="L56" s="19" t="e">
        <f t="shared" si="22"/>
        <v>#REF!</v>
      </c>
      <c r="M56" s="12"/>
      <c r="N56" s="40" t="e">
        <f t="shared" si="23"/>
        <v>#REF!</v>
      </c>
    </row>
    <row r="57" spans="1:16" x14ac:dyDescent="0.3">
      <c r="A57" s="11" t="s">
        <v>107</v>
      </c>
      <c r="B57" s="18" t="e">
        <f>#REF!+#REF!+#REF!+#REF!+#REF!+#REF!+#REF!+#REF!+#REF!+#REF!</f>
        <v>#REF!</v>
      </c>
      <c r="C57" s="8"/>
      <c r="D57" s="18" t="e">
        <f>#REF!+#REF!+#REF!+#REF!+#REF!+#REF!+#REF!+#REF!+#REF!+#REF!</f>
        <v>#REF!</v>
      </c>
      <c r="E57" s="19" t="e">
        <f>#REF!+#REF!+#REF!+#REF!+#REF!+#REF!+#REF!+#REF!+#REF!+#REF!</f>
        <v>#REF!</v>
      </c>
      <c r="F57" s="10"/>
      <c r="G57" s="19" t="e">
        <f>#REF!+#REF!+#REF!+#REF!+#REF!+#REF!+#REF!+#REF!+#REF!+#REF!</f>
        <v>#REF!</v>
      </c>
      <c r="H57" s="30"/>
      <c r="I57" s="40" t="e">
        <f t="shared" si="19"/>
        <v>#REF!</v>
      </c>
      <c r="J57" s="19" t="e">
        <f t="shared" si="20"/>
        <v>#REF!</v>
      </c>
      <c r="K57" s="19" t="e">
        <f t="shared" si="21"/>
        <v>#REF!</v>
      </c>
      <c r="L57" s="19" t="e">
        <f t="shared" si="22"/>
        <v>#REF!</v>
      </c>
      <c r="M57" s="12"/>
      <c r="N57" s="40" t="e">
        <f t="shared" si="23"/>
        <v>#REF!</v>
      </c>
    </row>
    <row r="58" spans="1:16" x14ac:dyDescent="0.3">
      <c r="A58" s="15" t="s">
        <v>108</v>
      </c>
      <c r="B58" s="5"/>
      <c r="C58" s="16"/>
      <c r="D58" s="17"/>
      <c r="E58" s="5"/>
      <c r="F58" s="16"/>
      <c r="G58" s="17"/>
      <c r="H58" s="12"/>
      <c r="I58" s="40"/>
      <c r="J58" s="19"/>
      <c r="K58" s="19"/>
      <c r="L58" s="19"/>
      <c r="M58" s="12"/>
      <c r="N58" s="40"/>
    </row>
    <row r="59" spans="1:16" x14ac:dyDescent="0.3">
      <c r="A59" s="13"/>
      <c r="B59" s="18" t="e">
        <f>#REF!+#REF!+#REF!+#REF!+#REF!+#REF!+#REF!+#REF!+#REF!+#REF!</f>
        <v>#REF!</v>
      </c>
      <c r="C59" s="8"/>
      <c r="D59" s="18" t="e">
        <f>#REF!+#REF!+#REF!+#REF!+#REF!+#REF!+#REF!+#REF!+#REF!+#REF!</f>
        <v>#REF!</v>
      </c>
      <c r="E59" s="19" t="e">
        <f>#REF!+#REF!+#REF!+#REF!+#REF!+#REF!+#REF!+#REF!+#REF!+#REF!</f>
        <v>#REF!</v>
      </c>
      <c r="F59" s="10"/>
      <c r="G59" s="19" t="e">
        <f>#REF!+#REF!+#REF!+#REF!+#REF!+#REF!+#REF!+#REF!+#REF!+#REF!</f>
        <v>#REF!</v>
      </c>
      <c r="H59" s="30"/>
      <c r="I59" s="40" t="e">
        <f t="shared" si="19"/>
        <v>#REF!</v>
      </c>
      <c r="J59" s="19" t="e">
        <f t="shared" si="20"/>
        <v>#REF!</v>
      </c>
      <c r="K59" s="19" t="e">
        <f t="shared" si="21"/>
        <v>#REF!</v>
      </c>
      <c r="L59" s="19" t="e">
        <f t="shared" si="22"/>
        <v>#REF!</v>
      </c>
      <c r="M59" s="12"/>
      <c r="N59" s="40" t="e">
        <f t="shared" si="23"/>
        <v>#REF!</v>
      </c>
    </row>
    <row r="60" spans="1:16" x14ac:dyDescent="0.3">
      <c r="A60" s="15" t="s">
        <v>109</v>
      </c>
      <c r="B60" s="5"/>
      <c r="C60" s="16"/>
      <c r="D60" s="17"/>
      <c r="E60" s="5"/>
      <c r="F60" s="16"/>
      <c r="G60" s="17"/>
      <c r="H60" s="12"/>
      <c r="I60" s="40"/>
      <c r="J60" s="19"/>
      <c r="K60" s="19"/>
      <c r="L60" s="19"/>
      <c r="M60" s="12"/>
      <c r="N60" s="40"/>
    </row>
    <row r="61" spans="1:16" x14ac:dyDescent="0.3">
      <c r="A61" s="154" t="s">
        <v>110</v>
      </c>
      <c r="B61" s="18" t="e">
        <f>#REF!+#REF!+#REF!+#REF!+#REF!+#REF!+#REF!+#REF!+#REF!+#REF!</f>
        <v>#REF!</v>
      </c>
      <c r="C61" s="8"/>
      <c r="D61" s="18" t="e">
        <f>#REF!+#REF!+#REF!+#REF!+#REF!+#REF!+#REF!+#REF!+#REF!+#REF!</f>
        <v>#REF!</v>
      </c>
      <c r="E61" s="19" t="e">
        <f>#REF!+#REF!+#REF!+#REF!+#REF!+#REF!+#REF!+#REF!+#REF!+#REF!</f>
        <v>#REF!</v>
      </c>
      <c r="F61" s="10"/>
      <c r="G61" s="19" t="e">
        <f>#REF!+#REF!+#REF!+#REF!+#REF!+#REF!+#REF!+#REF!+#REF!+#REF!</f>
        <v>#REF!</v>
      </c>
      <c r="H61" s="30"/>
      <c r="I61" s="40" t="e">
        <f>D61+G61</f>
        <v>#REF!</v>
      </c>
      <c r="J61" s="19" t="e">
        <f>E61+B61</f>
        <v>#REF!</v>
      </c>
      <c r="K61" s="19" t="e">
        <f>IF(J61&gt;0,L61/J61," ")</f>
        <v>#REF!</v>
      </c>
      <c r="L61" s="19" t="e">
        <f>G61+D61</f>
        <v>#REF!</v>
      </c>
      <c r="M61" s="12"/>
      <c r="N61" s="40" t="e">
        <f>D61+G61</f>
        <v>#REF!</v>
      </c>
    </row>
    <row r="62" spans="1:16" x14ac:dyDescent="0.3">
      <c r="A62" s="11" t="s">
        <v>111</v>
      </c>
      <c r="B62" s="7"/>
      <c r="C62" s="8"/>
      <c r="D62" s="18"/>
      <c r="E62" s="9"/>
      <c r="F62" s="10"/>
      <c r="G62" s="19"/>
      <c r="H62" s="12"/>
      <c r="I62" s="40"/>
      <c r="J62" s="19"/>
      <c r="K62" s="19"/>
      <c r="L62" s="19"/>
      <c r="M62" s="12"/>
      <c r="N62" s="40"/>
    </row>
    <row r="63" spans="1:16" x14ac:dyDescent="0.3">
      <c r="A63" s="142" t="s">
        <v>112</v>
      </c>
      <c r="B63" s="18" t="e">
        <f>#REF!+#REF!+#REF!+#REF!+#REF!+#REF!+#REF!+#REF!+#REF!+#REF!</f>
        <v>#REF!</v>
      </c>
      <c r="C63" s="8"/>
      <c r="D63" s="18" t="e">
        <f>#REF!+#REF!+#REF!+#REF!+#REF!+#REF!+#REF!+#REF!+#REF!+#REF!</f>
        <v>#REF!</v>
      </c>
      <c r="E63" s="19" t="e">
        <f>#REF!+#REF!+#REF!+#REF!+#REF!+#REF!+#REF!+#REF!+#REF!+#REF!</f>
        <v>#REF!</v>
      </c>
      <c r="F63" s="10"/>
      <c r="G63" s="19" t="e">
        <f>#REF!+#REF!+#REF!+#REF!+#REF!+#REF!+#REF!+#REF!+#REF!+#REF!</f>
        <v>#REF!</v>
      </c>
      <c r="H63" s="30"/>
      <c r="I63" s="40" t="e">
        <f>D63+G63</f>
        <v>#REF!</v>
      </c>
      <c r="J63" s="19" t="e">
        <f>E63+B63</f>
        <v>#REF!</v>
      </c>
      <c r="K63" s="19" t="e">
        <f>IF(J63&gt;0,L63/J63," ")</f>
        <v>#REF!</v>
      </c>
      <c r="L63" s="19" t="e">
        <f>G63+D63</f>
        <v>#REF!</v>
      </c>
      <c r="M63" s="12"/>
      <c r="N63" s="40" t="e">
        <f>D63+G63</f>
        <v>#REF!</v>
      </c>
    </row>
    <row r="64" spans="1:16" x14ac:dyDescent="0.3">
      <c r="A64" s="142" t="s">
        <v>113</v>
      </c>
      <c r="B64" s="18" t="e">
        <f>#REF!+#REF!+#REF!+#REF!+#REF!+#REF!+#REF!+#REF!+#REF!+#REF!</f>
        <v>#REF!</v>
      </c>
      <c r="C64" s="8"/>
      <c r="D64" s="18" t="e">
        <f>#REF!+#REF!+#REF!+#REF!+#REF!+#REF!+#REF!+#REF!+#REF!+#REF!</f>
        <v>#REF!</v>
      </c>
      <c r="E64" s="19" t="e">
        <f>#REF!+#REF!+#REF!+#REF!+#REF!+#REF!+#REF!+#REF!+#REF!+#REF!</f>
        <v>#REF!</v>
      </c>
      <c r="F64" s="10"/>
      <c r="G64" s="19" t="e">
        <f>#REF!+#REF!+#REF!+#REF!+#REF!+#REF!+#REF!+#REF!+#REF!+#REF!</f>
        <v>#REF!</v>
      </c>
      <c r="H64" s="30"/>
      <c r="I64" s="40" t="e">
        <f>D64+G64</f>
        <v>#REF!</v>
      </c>
      <c r="J64" s="19" t="e">
        <f>E64+B64</f>
        <v>#REF!</v>
      </c>
      <c r="K64" s="19" t="e">
        <f>IF(J64&gt;0,L64/J64," ")</f>
        <v>#REF!</v>
      </c>
      <c r="L64" s="19" t="e">
        <f>G64+D64</f>
        <v>#REF!</v>
      </c>
      <c r="M64" s="12"/>
      <c r="N64" s="40" t="e">
        <f>D64+G64</f>
        <v>#REF!</v>
      </c>
    </row>
    <row r="65" spans="1:14" x14ac:dyDescent="0.3">
      <c r="A65" s="142" t="s">
        <v>114</v>
      </c>
      <c r="B65" s="18" t="e">
        <f>#REF!+#REF!+#REF!+#REF!+#REF!+#REF!+#REF!+#REF!+#REF!+#REF!</f>
        <v>#REF!</v>
      </c>
      <c r="C65" s="8"/>
      <c r="D65" s="18" t="e">
        <f>#REF!+#REF!+#REF!+#REF!+#REF!+#REF!+#REF!+#REF!+#REF!+#REF!</f>
        <v>#REF!</v>
      </c>
      <c r="E65" s="19" t="e">
        <f>#REF!+#REF!+#REF!+#REF!+#REF!+#REF!+#REF!+#REF!+#REF!+#REF!</f>
        <v>#REF!</v>
      </c>
      <c r="F65" s="10"/>
      <c r="G65" s="19" t="e">
        <f>#REF!+#REF!+#REF!+#REF!+#REF!+#REF!+#REF!+#REF!+#REF!+#REF!</f>
        <v>#REF!</v>
      </c>
      <c r="H65" s="30"/>
      <c r="I65" s="40" t="e">
        <f>D65+G65</f>
        <v>#REF!</v>
      </c>
      <c r="J65" s="19" t="e">
        <f>E65+B65</f>
        <v>#REF!</v>
      </c>
      <c r="K65" s="19" t="e">
        <f>IF(J65&gt;0,L65/J65," ")</f>
        <v>#REF!</v>
      </c>
      <c r="L65" s="19" t="e">
        <f>G65+D65</f>
        <v>#REF!</v>
      </c>
      <c r="M65" s="12"/>
      <c r="N65" s="40" t="e">
        <f>D65+G65</f>
        <v>#REF!</v>
      </c>
    </row>
    <row r="66" spans="1:14" x14ac:dyDescent="0.3">
      <c r="A66" s="11" t="s">
        <v>115</v>
      </c>
      <c r="B66" s="7"/>
      <c r="C66" s="8"/>
      <c r="D66" s="18"/>
      <c r="E66" s="9"/>
      <c r="F66" s="10"/>
      <c r="G66" s="19"/>
      <c r="H66" s="12"/>
      <c r="I66" s="40"/>
      <c r="J66" s="19"/>
      <c r="K66" s="19"/>
      <c r="L66" s="19"/>
      <c r="M66" s="12"/>
      <c r="N66" s="40"/>
    </row>
    <row r="67" spans="1:14" x14ac:dyDescent="0.3">
      <c r="A67" s="142" t="s">
        <v>116</v>
      </c>
      <c r="B67" s="18" t="e">
        <f>#REF!+#REF!+#REF!+#REF!+#REF!+#REF!+#REF!+#REF!+#REF!+#REF!</f>
        <v>#REF!</v>
      </c>
      <c r="C67" s="8"/>
      <c r="D67" s="18" t="e">
        <f>#REF!+#REF!+#REF!+#REF!+#REF!+#REF!+#REF!+#REF!+#REF!+#REF!</f>
        <v>#REF!</v>
      </c>
      <c r="E67" s="19" t="e">
        <f>#REF!+#REF!+#REF!+#REF!+#REF!+#REF!+#REF!+#REF!+#REF!+#REF!</f>
        <v>#REF!</v>
      </c>
      <c r="F67" s="10"/>
      <c r="G67" s="19" t="e">
        <f>#REF!+#REF!+#REF!+#REF!+#REF!+#REF!+#REF!+#REF!+#REF!+#REF!</f>
        <v>#REF!</v>
      </c>
      <c r="H67" s="30"/>
      <c r="I67" s="40" t="e">
        <f t="shared" ref="I67:I77" si="24">D67+G67</f>
        <v>#REF!</v>
      </c>
      <c r="J67" s="19" t="e">
        <f t="shared" ref="J67:J77" si="25">E67+B67</f>
        <v>#REF!</v>
      </c>
      <c r="K67" s="19" t="e">
        <f t="shared" ref="K67:K77" si="26">IF(J67&gt;0,L67/J67," ")</f>
        <v>#REF!</v>
      </c>
      <c r="L67" s="19" t="e">
        <f t="shared" ref="L67:L77" si="27">G67+D67</f>
        <v>#REF!</v>
      </c>
      <c r="M67" s="12"/>
      <c r="N67" s="40" t="e">
        <f t="shared" ref="N67:N77" si="28">D67+G67</f>
        <v>#REF!</v>
      </c>
    </row>
    <row r="68" spans="1:14" x14ac:dyDescent="0.3">
      <c r="A68" s="142" t="s">
        <v>117</v>
      </c>
      <c r="B68" s="18" t="e">
        <f>#REF!+#REF!+#REF!+#REF!+#REF!+#REF!+#REF!+#REF!+#REF!+#REF!</f>
        <v>#REF!</v>
      </c>
      <c r="C68" s="8"/>
      <c r="D68" s="18" t="e">
        <f>#REF!+#REF!+#REF!+#REF!+#REF!+#REF!+#REF!+#REF!+#REF!+#REF!</f>
        <v>#REF!</v>
      </c>
      <c r="E68" s="19" t="e">
        <f>#REF!+#REF!+#REF!+#REF!+#REF!+#REF!+#REF!+#REF!+#REF!+#REF!</f>
        <v>#REF!</v>
      </c>
      <c r="F68" s="10"/>
      <c r="G68" s="19" t="e">
        <f>#REF!+#REF!+#REF!+#REF!+#REF!+#REF!+#REF!+#REF!+#REF!+#REF!</f>
        <v>#REF!</v>
      </c>
      <c r="H68" s="30"/>
      <c r="I68" s="40" t="e">
        <f t="shared" si="24"/>
        <v>#REF!</v>
      </c>
      <c r="J68" s="19" t="e">
        <f t="shared" si="25"/>
        <v>#REF!</v>
      </c>
      <c r="K68" s="19" t="e">
        <f t="shared" si="26"/>
        <v>#REF!</v>
      </c>
      <c r="L68" s="19" t="e">
        <f t="shared" si="27"/>
        <v>#REF!</v>
      </c>
      <c r="M68" s="12"/>
      <c r="N68" s="40" t="e">
        <f t="shared" si="28"/>
        <v>#REF!</v>
      </c>
    </row>
    <row r="69" spans="1:14" x14ac:dyDescent="0.3">
      <c r="A69" s="142" t="s">
        <v>118</v>
      </c>
      <c r="B69" s="18" t="e">
        <f>#REF!+#REF!+#REF!+#REF!+#REF!+#REF!+#REF!+#REF!+#REF!+#REF!</f>
        <v>#REF!</v>
      </c>
      <c r="C69" s="8"/>
      <c r="D69" s="18" t="e">
        <f>#REF!+#REF!+#REF!+#REF!+#REF!+#REF!+#REF!+#REF!+#REF!+#REF!</f>
        <v>#REF!</v>
      </c>
      <c r="E69" s="19" t="e">
        <f>#REF!+#REF!+#REF!+#REF!+#REF!+#REF!+#REF!+#REF!+#REF!+#REF!</f>
        <v>#REF!</v>
      </c>
      <c r="F69" s="10"/>
      <c r="G69" s="19" t="e">
        <f>#REF!+#REF!+#REF!+#REF!+#REF!+#REF!+#REF!+#REF!+#REF!+#REF!</f>
        <v>#REF!</v>
      </c>
      <c r="H69" s="30"/>
      <c r="I69" s="40" t="e">
        <f t="shared" si="24"/>
        <v>#REF!</v>
      </c>
      <c r="J69" s="19" t="e">
        <f t="shared" si="25"/>
        <v>#REF!</v>
      </c>
      <c r="K69" s="19" t="e">
        <f t="shared" si="26"/>
        <v>#REF!</v>
      </c>
      <c r="L69" s="19" t="e">
        <f t="shared" si="27"/>
        <v>#REF!</v>
      </c>
      <c r="M69" s="12"/>
      <c r="N69" s="40" t="e">
        <f t="shared" si="28"/>
        <v>#REF!</v>
      </c>
    </row>
    <row r="70" spans="1:14" x14ac:dyDescent="0.3">
      <c r="A70" s="142" t="s">
        <v>119</v>
      </c>
      <c r="B70" s="18" t="e">
        <f>#REF!+#REF!+#REF!+#REF!+#REF!+#REF!+#REF!+#REF!+#REF!+#REF!</f>
        <v>#REF!</v>
      </c>
      <c r="C70" s="8"/>
      <c r="D70" s="18" t="e">
        <f>#REF!+#REF!+#REF!+#REF!+#REF!+#REF!+#REF!+#REF!+#REF!+#REF!</f>
        <v>#REF!</v>
      </c>
      <c r="E70" s="19" t="e">
        <f>#REF!+#REF!+#REF!+#REF!+#REF!+#REF!+#REF!+#REF!+#REF!+#REF!</f>
        <v>#REF!</v>
      </c>
      <c r="F70" s="10"/>
      <c r="G70" s="19" t="e">
        <f>#REF!+#REF!+#REF!+#REF!+#REF!+#REF!+#REF!+#REF!+#REF!+#REF!</f>
        <v>#REF!</v>
      </c>
      <c r="H70" s="30"/>
      <c r="I70" s="40" t="e">
        <f t="shared" si="24"/>
        <v>#REF!</v>
      </c>
      <c r="J70" s="19" t="e">
        <f t="shared" si="25"/>
        <v>#REF!</v>
      </c>
      <c r="K70" s="19" t="e">
        <f t="shared" si="26"/>
        <v>#REF!</v>
      </c>
      <c r="L70" s="19" t="e">
        <f t="shared" si="27"/>
        <v>#REF!</v>
      </c>
      <c r="M70" s="12"/>
      <c r="N70" s="40" t="e">
        <f t="shared" si="28"/>
        <v>#REF!</v>
      </c>
    </row>
    <row r="71" spans="1:14" x14ac:dyDescent="0.3">
      <c r="A71" s="142" t="s">
        <v>120</v>
      </c>
      <c r="B71" s="18" t="e">
        <f>#REF!+#REF!+#REF!+#REF!+#REF!+#REF!+#REF!+#REF!+#REF!+#REF!</f>
        <v>#REF!</v>
      </c>
      <c r="C71" s="8"/>
      <c r="D71" s="18" t="e">
        <f>#REF!+#REF!+#REF!+#REF!+#REF!+#REF!+#REF!+#REF!+#REF!+#REF!</f>
        <v>#REF!</v>
      </c>
      <c r="E71" s="19" t="e">
        <f>#REF!+#REF!+#REF!+#REF!+#REF!+#REF!+#REF!+#REF!+#REF!+#REF!</f>
        <v>#REF!</v>
      </c>
      <c r="F71" s="10"/>
      <c r="G71" s="19" t="e">
        <f>#REF!+#REF!+#REF!+#REF!+#REF!+#REF!+#REF!+#REF!+#REF!+#REF!</f>
        <v>#REF!</v>
      </c>
      <c r="H71" s="30"/>
      <c r="I71" s="40" t="e">
        <f t="shared" si="24"/>
        <v>#REF!</v>
      </c>
      <c r="J71" s="19" t="e">
        <f t="shared" si="25"/>
        <v>#REF!</v>
      </c>
      <c r="K71" s="19" t="e">
        <f t="shared" si="26"/>
        <v>#REF!</v>
      </c>
      <c r="L71" s="19" t="e">
        <f t="shared" si="27"/>
        <v>#REF!</v>
      </c>
      <c r="M71" s="12"/>
      <c r="N71" s="40" t="e">
        <f t="shared" si="28"/>
        <v>#REF!</v>
      </c>
    </row>
    <row r="72" spans="1:14" x14ac:dyDescent="0.3">
      <c r="A72" s="6" t="s">
        <v>121</v>
      </c>
      <c r="B72" s="5"/>
      <c r="C72" s="16"/>
      <c r="D72" s="17"/>
      <c r="E72" s="5"/>
      <c r="F72" s="16"/>
      <c r="G72" s="17"/>
      <c r="H72" s="12"/>
      <c r="I72" s="40"/>
      <c r="J72" s="19"/>
      <c r="K72" s="19"/>
      <c r="L72" s="19"/>
      <c r="M72" s="12"/>
      <c r="N72" s="40"/>
    </row>
    <row r="73" spans="1:14" x14ac:dyDescent="0.3">
      <c r="A73" s="155" t="s">
        <v>122</v>
      </c>
      <c r="B73" s="18" t="e">
        <f>#REF!+#REF!+#REF!+#REF!+#REF!+#REF!+#REF!+#REF!+#REF!+#REF!</f>
        <v>#REF!</v>
      </c>
      <c r="C73" s="8"/>
      <c r="D73" s="18" t="e">
        <f>#REF!+#REF!+#REF!+#REF!+#REF!+#REF!+#REF!+#REF!+#REF!+#REF!</f>
        <v>#REF!</v>
      </c>
      <c r="E73" s="19" t="e">
        <f>#REF!+#REF!+#REF!+#REF!+#REF!+#REF!+#REF!+#REF!+#REF!+#REF!</f>
        <v>#REF!</v>
      </c>
      <c r="F73" s="10"/>
      <c r="G73" s="19" t="e">
        <f>#REF!+#REF!+#REF!+#REF!+#REF!+#REF!+#REF!+#REF!+#REF!+#REF!</f>
        <v>#REF!</v>
      </c>
      <c r="H73" s="30"/>
      <c r="I73" s="40" t="e">
        <f t="shared" ref="I73" si="29">D73+G73</f>
        <v>#REF!</v>
      </c>
      <c r="J73" s="19" t="e">
        <f t="shared" ref="J73" si="30">E73+B73</f>
        <v>#REF!</v>
      </c>
      <c r="K73" s="19" t="e">
        <f t="shared" ref="K73" si="31">IF(J73&gt;0,L73/J73," ")</f>
        <v>#REF!</v>
      </c>
      <c r="L73" s="19" t="e">
        <f t="shared" ref="L73" si="32">G73+D73</f>
        <v>#REF!</v>
      </c>
      <c r="M73" s="12"/>
      <c r="N73" s="40" t="e">
        <f t="shared" ref="N73" si="33">D73+G73</f>
        <v>#REF!</v>
      </c>
    </row>
    <row r="74" spans="1:14" x14ac:dyDescent="0.3">
      <c r="A74" s="154" t="s">
        <v>123</v>
      </c>
      <c r="B74" s="18" t="e">
        <f>#REF!+#REF!+#REF!+#REF!+#REF!+#REF!+#REF!+#REF!+#REF!+#REF!</f>
        <v>#REF!</v>
      </c>
      <c r="C74" s="8"/>
      <c r="D74" s="18" t="e">
        <f>#REF!+#REF!+#REF!+#REF!+#REF!+#REF!+#REF!+#REF!+#REF!+#REF!</f>
        <v>#REF!</v>
      </c>
      <c r="E74" s="19" t="e">
        <f>#REF!+#REF!+#REF!+#REF!+#REF!+#REF!+#REF!+#REF!+#REF!+#REF!</f>
        <v>#REF!</v>
      </c>
      <c r="F74" s="10"/>
      <c r="G74" s="19" t="e">
        <f>#REF!+#REF!+#REF!+#REF!+#REF!+#REF!+#REF!+#REF!+#REF!+#REF!</f>
        <v>#REF!</v>
      </c>
      <c r="H74" s="30"/>
      <c r="I74" s="40" t="e">
        <f t="shared" ref="I74:I75" si="34">D74+G74</f>
        <v>#REF!</v>
      </c>
      <c r="J74" s="19" t="e">
        <f t="shared" ref="J74:J75" si="35">E74+B74</f>
        <v>#REF!</v>
      </c>
      <c r="K74" s="19" t="e">
        <f t="shared" ref="K74:K75" si="36">IF(J74&gt;0,L74/J74," ")</f>
        <v>#REF!</v>
      </c>
      <c r="L74" s="19" t="e">
        <f t="shared" ref="L74:L75" si="37">G74+D74</f>
        <v>#REF!</v>
      </c>
      <c r="M74" s="12"/>
      <c r="N74" s="40" t="e">
        <f t="shared" ref="N74:N75" si="38">D74+G74</f>
        <v>#REF!</v>
      </c>
    </row>
    <row r="75" spans="1:14" x14ac:dyDescent="0.3">
      <c r="A75" s="154" t="s">
        <v>124</v>
      </c>
      <c r="B75" s="18" t="e">
        <f>#REF!+#REF!+#REF!+#REF!+#REF!+#REF!+#REF!+#REF!+#REF!+#REF!</f>
        <v>#REF!</v>
      </c>
      <c r="C75" s="8"/>
      <c r="D75" s="18" t="e">
        <f>#REF!+#REF!+#REF!+#REF!+#REF!+#REF!+#REF!+#REF!+#REF!+#REF!</f>
        <v>#REF!</v>
      </c>
      <c r="E75" s="19" t="e">
        <f>#REF!+#REF!+#REF!+#REF!+#REF!+#REF!+#REF!+#REF!+#REF!+#REF!</f>
        <v>#REF!</v>
      </c>
      <c r="F75" s="10"/>
      <c r="G75" s="19" t="e">
        <f>#REF!+#REF!+#REF!+#REF!+#REF!+#REF!+#REF!+#REF!+#REF!+#REF!</f>
        <v>#REF!</v>
      </c>
      <c r="H75" s="30"/>
      <c r="I75" s="40" t="e">
        <f t="shared" si="34"/>
        <v>#REF!</v>
      </c>
      <c r="J75" s="19" t="e">
        <f t="shared" si="35"/>
        <v>#REF!</v>
      </c>
      <c r="K75" s="19" t="e">
        <f t="shared" si="36"/>
        <v>#REF!</v>
      </c>
      <c r="L75" s="19" t="e">
        <f t="shared" si="37"/>
        <v>#REF!</v>
      </c>
      <c r="M75" s="12"/>
      <c r="N75" s="40" t="e">
        <f t="shared" si="38"/>
        <v>#REF!</v>
      </c>
    </row>
    <row r="76" spans="1:14" x14ac:dyDescent="0.3">
      <c r="A76" s="154" t="s">
        <v>125</v>
      </c>
      <c r="B76" s="18" t="e">
        <f>#REF!+#REF!+#REF!+#REF!+#REF!+#REF!+#REF!+#REF!+#REF!+#REF!</f>
        <v>#REF!</v>
      </c>
      <c r="C76" s="8"/>
      <c r="D76" s="18" t="e">
        <f>#REF!+#REF!+#REF!+#REF!+#REF!+#REF!+#REF!+#REF!+#REF!+#REF!</f>
        <v>#REF!</v>
      </c>
      <c r="E76" s="19" t="e">
        <f>#REF!+#REF!+#REF!+#REF!+#REF!+#REF!+#REF!+#REF!+#REF!+#REF!</f>
        <v>#REF!</v>
      </c>
      <c r="F76" s="10"/>
      <c r="G76" s="19" t="e">
        <f>#REF!+#REF!+#REF!+#REF!+#REF!+#REF!+#REF!+#REF!+#REF!+#REF!</f>
        <v>#REF!</v>
      </c>
      <c r="H76" s="30"/>
      <c r="I76" s="40" t="e">
        <f t="shared" si="24"/>
        <v>#REF!</v>
      </c>
      <c r="J76" s="19" t="e">
        <f t="shared" si="25"/>
        <v>#REF!</v>
      </c>
      <c r="K76" s="19" t="e">
        <f t="shared" si="26"/>
        <v>#REF!</v>
      </c>
      <c r="L76" s="19" t="e">
        <f t="shared" si="27"/>
        <v>#REF!</v>
      </c>
      <c r="M76" s="12"/>
      <c r="N76" s="40" t="e">
        <f t="shared" si="28"/>
        <v>#REF!</v>
      </c>
    </row>
    <row r="77" spans="1:14" x14ac:dyDescent="0.3">
      <c r="A77" s="154" t="s">
        <v>126</v>
      </c>
      <c r="B77" s="18" t="e">
        <f>#REF!+#REF!+#REF!+#REF!+#REF!+#REF!+#REF!+#REF!+#REF!+#REF!</f>
        <v>#REF!</v>
      </c>
      <c r="C77" s="8"/>
      <c r="D77" s="18" t="e">
        <f>#REF!+#REF!+#REF!+#REF!+#REF!+#REF!+#REF!+#REF!+#REF!+#REF!</f>
        <v>#REF!</v>
      </c>
      <c r="E77" s="19" t="e">
        <f>#REF!+#REF!+#REF!+#REF!+#REF!+#REF!+#REF!+#REF!+#REF!+#REF!</f>
        <v>#REF!</v>
      </c>
      <c r="F77" s="10"/>
      <c r="G77" s="19" t="e">
        <f>#REF!+#REF!+#REF!+#REF!+#REF!+#REF!+#REF!+#REF!+#REF!+#REF!</f>
        <v>#REF!</v>
      </c>
      <c r="H77" s="30"/>
      <c r="I77" s="40" t="e">
        <f t="shared" si="24"/>
        <v>#REF!</v>
      </c>
      <c r="J77" s="19" t="e">
        <f t="shared" si="25"/>
        <v>#REF!</v>
      </c>
      <c r="K77" s="19" t="e">
        <f t="shared" si="26"/>
        <v>#REF!</v>
      </c>
      <c r="L77" s="19" t="e">
        <f t="shared" si="27"/>
        <v>#REF!</v>
      </c>
      <c r="M77" s="12"/>
      <c r="N77" s="40" t="e">
        <f t="shared" si="28"/>
        <v>#REF!</v>
      </c>
    </row>
    <row r="78" spans="1:14" x14ac:dyDescent="0.3">
      <c r="A78" s="20"/>
      <c r="B78" s="7"/>
      <c r="C78" s="8"/>
      <c r="D78" s="18"/>
      <c r="E78" s="9"/>
      <c r="F78" s="10"/>
      <c r="G78" s="19"/>
      <c r="H78" s="12"/>
      <c r="I78" s="40"/>
      <c r="J78" s="19"/>
      <c r="K78" s="19"/>
      <c r="L78" s="19"/>
      <c r="M78" s="12"/>
      <c r="N78" s="40"/>
    </row>
    <row r="79" spans="1:14" x14ac:dyDescent="0.3">
      <c r="A79" s="156" t="s">
        <v>127</v>
      </c>
      <c r="B79" s="15"/>
      <c r="C79" s="15"/>
      <c r="D79" s="21" t="e">
        <f>SUM(D49:D77)</f>
        <v>#REF!</v>
      </c>
      <c r="E79" s="15"/>
      <c r="F79" s="15"/>
      <c r="G79" s="21" t="e">
        <f>SUM(G49:G78)</f>
        <v>#REF!</v>
      </c>
      <c r="H79" s="12"/>
      <c r="I79" s="40" t="e">
        <f>D79+G79</f>
        <v>#REF!</v>
      </c>
      <c r="J79" s="19">
        <f>E79+B79</f>
        <v>0</v>
      </c>
      <c r="K79" s="19"/>
      <c r="L79" s="19" t="e">
        <f>G79+D79</f>
        <v>#REF!</v>
      </c>
      <c r="M79" s="12"/>
      <c r="N79" s="40" t="e">
        <f>D79+G79</f>
        <v>#REF!</v>
      </c>
    </row>
    <row r="80" spans="1:14" x14ac:dyDescent="0.3">
      <c r="A80" s="156" t="s">
        <v>128</v>
      </c>
      <c r="B80" s="15"/>
      <c r="C80" s="15"/>
      <c r="D80" s="21" t="e">
        <f>SUM(D49:D78)</f>
        <v>#REF!</v>
      </c>
      <c r="E80" s="15"/>
      <c r="F80" s="15"/>
      <c r="G80" s="21" t="e">
        <f>SUM(G49:G78)</f>
        <v>#REF!</v>
      </c>
      <c r="H80" s="12"/>
      <c r="I80" s="40" t="e">
        <f>D80+G80</f>
        <v>#REF!</v>
      </c>
      <c r="J80" s="19">
        <f>E80+B80</f>
        <v>0</v>
      </c>
      <c r="K80" s="19"/>
      <c r="L80" s="19" t="e">
        <f>G80+D80</f>
        <v>#REF!</v>
      </c>
      <c r="M80" s="12"/>
      <c r="N80" s="40" t="e">
        <f>D80+G80</f>
        <v>#REF!</v>
      </c>
    </row>
    <row r="81" spans="1:14" x14ac:dyDescent="0.3">
      <c r="A81" s="20"/>
      <c r="B81" s="7"/>
      <c r="C81" s="8"/>
      <c r="D81" s="18"/>
      <c r="E81" s="9"/>
      <c r="F81" s="10"/>
      <c r="G81" s="19"/>
      <c r="H81" s="12"/>
      <c r="I81" s="40"/>
      <c r="J81" s="19"/>
      <c r="K81" s="19"/>
      <c r="L81" s="19"/>
      <c r="M81" s="12"/>
      <c r="N81" s="40"/>
    </row>
    <row r="82" spans="1:14" x14ac:dyDescent="0.3">
      <c r="A82" s="15" t="s">
        <v>129</v>
      </c>
      <c r="B82" s="15"/>
      <c r="C82" s="15"/>
      <c r="D82" s="21" t="e">
        <f>+D79*0.25</f>
        <v>#REF!</v>
      </c>
      <c r="E82" s="15"/>
      <c r="F82" s="15"/>
      <c r="G82" s="21" t="e">
        <f>+G79*0.25</f>
        <v>#REF!</v>
      </c>
      <c r="H82" s="12"/>
      <c r="I82" s="40" t="e">
        <f>D82+G82</f>
        <v>#REF!</v>
      </c>
      <c r="J82" s="19">
        <f>E82+B82</f>
        <v>0</v>
      </c>
      <c r="K82" s="19"/>
      <c r="L82" s="19" t="e">
        <f>G82+D82</f>
        <v>#REF!</v>
      </c>
      <c r="M82" s="12"/>
      <c r="N82" s="40" t="e">
        <f>D82+G82</f>
        <v>#REF!</v>
      </c>
    </row>
    <row r="83" spans="1:14" x14ac:dyDescent="0.3">
      <c r="A83" s="11"/>
      <c r="B83" s="7"/>
      <c r="C83" s="8"/>
      <c r="D83" s="18"/>
      <c r="E83" s="9"/>
      <c r="F83" s="10"/>
      <c r="G83" s="19"/>
      <c r="H83" s="12"/>
      <c r="I83" s="40"/>
      <c r="J83" s="19"/>
      <c r="K83" s="19"/>
      <c r="L83" s="19"/>
      <c r="M83" s="12"/>
      <c r="N83" s="40"/>
    </row>
    <row r="84" spans="1:14" x14ac:dyDescent="0.3">
      <c r="A84" s="15" t="s">
        <v>130</v>
      </c>
      <c r="B84" s="15"/>
      <c r="C84" s="15"/>
      <c r="D84" s="21" t="e">
        <f>D80+D82</f>
        <v>#REF!</v>
      </c>
      <c r="E84" s="15"/>
      <c r="F84" s="15"/>
      <c r="G84" s="21" t="e">
        <f>G80+G82</f>
        <v>#REF!</v>
      </c>
      <c r="H84" s="12"/>
      <c r="I84" s="40" t="e">
        <f>D84+G84</f>
        <v>#REF!</v>
      </c>
      <c r="J84" s="19">
        <f>E84+B84</f>
        <v>0</v>
      </c>
      <c r="K84" s="19"/>
      <c r="L84" s="19" t="e">
        <f>G84+D84</f>
        <v>#REF!</v>
      </c>
      <c r="M84" s="12"/>
      <c r="N84" s="40" t="e">
        <f>D84+G84</f>
        <v>#REF!</v>
      </c>
    </row>
  </sheetData>
  <mergeCells count="5">
    <mergeCell ref="B2:D2"/>
    <mergeCell ref="E2:G2"/>
    <mergeCell ref="A5:N5"/>
    <mergeCell ref="A46:N46"/>
    <mergeCell ref="J2:K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E4D72B7258F24281FB466615F9ABFF" ma:contentTypeVersion="16" ma:contentTypeDescription="Create a new document." ma:contentTypeScope="" ma:versionID="8fe332e672e5546e27c163e87e669095">
  <xsd:schema xmlns:xsd="http://www.w3.org/2001/XMLSchema" xmlns:xs="http://www.w3.org/2001/XMLSchema" xmlns:p="http://schemas.microsoft.com/office/2006/metadata/properties" xmlns:ns2="70b8dd83-fd17-4b17-b50f-19c0932e6f4f" xmlns:ns3="2f1db1b9-33a0-447a-8726-ec1a7d93aa02" targetNamespace="http://schemas.microsoft.com/office/2006/metadata/properties" ma:root="true" ma:fieldsID="71bacd8cd6e27d86b66ab8b6ca0ae61a" ns2:_="" ns3:_="">
    <xsd:import namespace="70b8dd83-fd17-4b17-b50f-19c0932e6f4f"/>
    <xsd:import namespace="2f1db1b9-33a0-447a-8726-ec1a7d93aa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b8dd83-fd17-4b17-b50f-19c0932e6f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487ed2-c9cc-4d53-8829-28ab797bfb78}" ma:internalName="TaxCatchAll" ma:showField="CatchAllData" ma:web="70b8dd83-fd17-4b17-b50f-19c0932e6f4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1db1b9-33a0-447a-8726-ec1a7d93aa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45f33e-29d8-4f9a-b746-dab35ffce6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1db1b9-33a0-447a-8726-ec1a7d93aa02">
      <Terms xmlns="http://schemas.microsoft.com/office/infopath/2007/PartnerControls"/>
    </lcf76f155ced4ddcb4097134ff3c332f>
    <TaxCatchAll xmlns="70b8dd83-fd17-4b17-b50f-19c0932e6f4f" xsi:nil="true"/>
  </documentManagement>
</p:properties>
</file>

<file path=customXml/itemProps1.xml><?xml version="1.0" encoding="utf-8"?>
<ds:datastoreItem xmlns:ds="http://schemas.openxmlformats.org/officeDocument/2006/customXml" ds:itemID="{C1C344DE-6903-489F-B2FD-41A7F28879C6}">
  <ds:schemaRefs>
    <ds:schemaRef ds:uri="http://schemas.microsoft.com/sharepoint/v3/contenttype/forms"/>
  </ds:schemaRefs>
</ds:datastoreItem>
</file>

<file path=customXml/itemProps2.xml><?xml version="1.0" encoding="utf-8"?>
<ds:datastoreItem xmlns:ds="http://schemas.openxmlformats.org/officeDocument/2006/customXml" ds:itemID="{77646CDD-0F93-4C8A-9652-9B628EB6F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b8dd83-fd17-4b17-b50f-19c0932e6f4f"/>
    <ds:schemaRef ds:uri="2f1db1b9-33a0-447a-8726-ec1a7d93a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C75801-D61F-4096-B8CB-7DE70ECC26C9}">
  <ds:schemaRefs>
    <ds:schemaRef ds:uri="http://schemas.microsoft.com/office/2006/metadata/properties"/>
    <ds:schemaRef ds:uri="http://schemas.microsoft.com/office/infopath/2007/PartnerControls"/>
    <ds:schemaRef ds:uri="2f1db1b9-33a0-447a-8726-ec1a7d93aa02"/>
    <ds:schemaRef ds:uri="70b8dd83-fd17-4b17-b50f-19c0932e6f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Instructions</vt:lpstr>
      <vt:lpstr>BE-WP Tmpl</vt:lpstr>
      <vt:lpstr>Budget for proposal</vt:lpstr>
      <vt:lpstr>Budget for proposal tmpl</vt:lpstr>
      <vt:lpstr>Proposal BudgetIA Tmpl</vt:lpstr>
      <vt:lpstr>Proposal Budget (RIA-CSA)</vt:lpstr>
      <vt:lpstr>Proposal Budget (IA)</vt:lpstr>
      <vt:lpstr>DELs value</vt:lpstr>
      <vt:lpstr>Summary per WP tmpl</vt:lpstr>
      <vt:lpstr>Project Leader_</vt:lpstr>
      <vt:lpstr>Partner2</vt:lpstr>
      <vt:lpstr>Partner3</vt:lpstr>
      <vt:lpstr>Partner4</vt:lpstr>
      <vt:lpstr>BE Template</vt:lpstr>
      <vt:lpstr>Partner5</vt:lpstr>
      <vt:lpstr>Total Value of the project</vt:lpstr>
      <vt:lpstr>Project Leader</vt:lpstr>
      <vt:lpstr>BE-WP person months tmpl</vt:lpstr>
      <vt:lpstr>CountryList</vt:lpstr>
      <vt:lpstr>'BE Template'!Print_Area</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COCK Marc (RTD)</dc:creator>
  <cp:keywords/>
  <dc:description/>
  <cp:lastModifiedBy>Rocio Petruzzi</cp:lastModifiedBy>
  <cp:revision/>
  <dcterms:created xsi:type="dcterms:W3CDTF">2017-06-28T07:17:07Z</dcterms:created>
  <dcterms:modified xsi:type="dcterms:W3CDTF">2023-05-05T06:11:23Z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2022-02-23T15:25:36Z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41ef5fb0-400c-40fe-9277-f8c8caf98853</vt:lpwstr>
  </property>
  <property fmtid="{D5CDD505-2E9C-101B-9397-08002B2CF9AE}" pid="8" name="MSIP_Label_6bd9ddd1-4d20-43f6-abfa-fc3c07406f94_ContentBits">
    <vt:lpwstr>0</vt:lpwstr>
  </property>
  <property fmtid="{D5CDD505-2E9C-101B-9397-08002B2CF9AE}" pid="9" name="ContentTypeId">
    <vt:lpwstr>0x01010052E4D72B7258F24281FB466615F9ABFF</vt:lpwstr>
  </property>
  <property fmtid="{D5CDD505-2E9C-101B-9397-08002B2CF9AE}" pid="10" name="MediaServiceImageTags">
    <vt:lpwstr/>
  </property>
</Properties>
</file>